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400" windowHeight="11760"/>
  </bookViews>
  <sheets>
    <sheet name="平成29年度と平成28年度の月別収支と実績の比較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H48" i="1"/>
  <c r="I48" i="1"/>
  <c r="H47" i="1"/>
  <c r="I47" i="1"/>
  <c r="G47" i="1"/>
  <c r="C48" i="1"/>
  <c r="D48" i="1"/>
  <c r="F48" i="1" s="1"/>
  <c r="E48" i="1"/>
  <c r="D47" i="1"/>
  <c r="E47" i="1"/>
  <c r="C47" i="1"/>
  <c r="F47" i="1" s="1"/>
  <c r="J48" i="1"/>
  <c r="I49" i="1"/>
  <c r="H49" i="1"/>
  <c r="E49" i="1"/>
  <c r="G20" i="1"/>
  <c r="H20" i="1"/>
  <c r="I20" i="1"/>
  <c r="H19" i="1"/>
  <c r="I19" i="1"/>
  <c r="I21" i="1" s="1"/>
  <c r="G19" i="1"/>
  <c r="D20" i="1"/>
  <c r="F20" i="1" s="1"/>
  <c r="C20" i="1"/>
  <c r="E20" i="1"/>
  <c r="D19" i="1"/>
  <c r="E19" i="1"/>
  <c r="C19" i="1"/>
  <c r="J20" i="1"/>
  <c r="H21" i="1"/>
  <c r="D21" i="1"/>
  <c r="J19" i="1" l="1"/>
  <c r="E21" i="1"/>
  <c r="D49" i="1"/>
  <c r="J47" i="1"/>
  <c r="S47" i="1" s="1"/>
  <c r="F19" i="1"/>
  <c r="S48" i="1"/>
  <c r="J49" i="1"/>
  <c r="F49" i="1"/>
  <c r="C49" i="1"/>
  <c r="G49" i="1"/>
  <c r="S20" i="1"/>
  <c r="S19" i="1"/>
  <c r="F21" i="1"/>
  <c r="J21" i="1"/>
  <c r="G21" i="1"/>
  <c r="G22" i="1" s="1"/>
  <c r="H22" i="1" s="1"/>
  <c r="I22" i="1" s="1"/>
  <c r="C21" i="1"/>
  <c r="C22" i="1" s="1"/>
  <c r="D22" i="1" s="1"/>
  <c r="E22" i="1" s="1"/>
  <c r="S49" i="1" l="1"/>
  <c r="S21" i="1"/>
  <c r="G41" i="1"/>
  <c r="H41" i="1"/>
  <c r="I41" i="1"/>
  <c r="H40" i="1"/>
  <c r="H42" i="1" s="1"/>
  <c r="I40" i="1"/>
  <c r="G40" i="1"/>
  <c r="G42" i="1" s="1"/>
  <c r="G43" i="1" s="1"/>
  <c r="C41" i="1"/>
  <c r="D41" i="1"/>
  <c r="E41" i="1"/>
  <c r="D40" i="1"/>
  <c r="E40" i="1"/>
  <c r="C40" i="1"/>
  <c r="I13" i="1"/>
  <c r="H13" i="1"/>
  <c r="G13" i="1"/>
  <c r="G14" i="1" s="1"/>
  <c r="E13" i="1"/>
  <c r="D13" i="1"/>
  <c r="C13" i="1"/>
  <c r="C14" i="1" s="1"/>
  <c r="J12" i="1"/>
  <c r="F12" i="1"/>
  <c r="J11" i="1"/>
  <c r="F11" i="1"/>
  <c r="I7" i="1"/>
  <c r="H7" i="1"/>
  <c r="G7" i="1"/>
  <c r="G8" i="1" s="1"/>
  <c r="E7" i="1"/>
  <c r="D7" i="1"/>
  <c r="C7" i="1"/>
  <c r="C8" i="1" s="1"/>
  <c r="J6" i="1"/>
  <c r="F6" i="1"/>
  <c r="J5" i="1"/>
  <c r="F5" i="1"/>
  <c r="H35" i="1"/>
  <c r="I35" i="1"/>
  <c r="G35" i="1"/>
  <c r="G36" i="1" s="1"/>
  <c r="H36" i="1" s="1"/>
  <c r="I36" i="1" s="1"/>
  <c r="D35" i="1"/>
  <c r="E35" i="1"/>
  <c r="C35" i="1"/>
  <c r="C36" i="1" s="1"/>
  <c r="J34" i="1"/>
  <c r="F34" i="1"/>
  <c r="J33" i="1"/>
  <c r="F33" i="1"/>
  <c r="I42" i="1" l="1"/>
  <c r="J41" i="1"/>
  <c r="C42" i="1"/>
  <c r="C43" i="1" s="1"/>
  <c r="F41" i="1"/>
  <c r="J13" i="1"/>
  <c r="S12" i="1"/>
  <c r="D14" i="1"/>
  <c r="E14" i="1" s="1"/>
  <c r="H14" i="1" s="1"/>
  <c r="I14" i="1" s="1"/>
  <c r="F40" i="1"/>
  <c r="E42" i="1"/>
  <c r="D42" i="1"/>
  <c r="D43" i="1" s="1"/>
  <c r="D36" i="1"/>
  <c r="E36" i="1" s="1"/>
  <c r="J40" i="1"/>
  <c r="H43" i="1"/>
  <c r="I43" i="1" s="1"/>
  <c r="J7" i="1"/>
  <c r="D8" i="1"/>
  <c r="E8" i="1" s="1"/>
  <c r="H8" i="1" s="1"/>
  <c r="I8" i="1" s="1"/>
  <c r="F7" i="1"/>
  <c r="F13" i="1"/>
  <c r="S13" i="1" s="1"/>
  <c r="S11" i="1"/>
  <c r="S5" i="1"/>
  <c r="S6" i="1"/>
  <c r="J35" i="1"/>
  <c r="S33" i="1"/>
  <c r="S34" i="1"/>
  <c r="F35" i="1"/>
  <c r="D29" i="1"/>
  <c r="E29" i="1"/>
  <c r="G29" i="1"/>
  <c r="G30" i="1" s="1"/>
  <c r="H29" i="1"/>
  <c r="I29" i="1"/>
  <c r="C29" i="1"/>
  <c r="C30" i="1" s="1"/>
  <c r="J28" i="1"/>
  <c r="F28" i="1"/>
  <c r="J27" i="1"/>
  <c r="F27" i="1"/>
  <c r="F42" i="1" l="1"/>
  <c r="J42" i="1"/>
  <c r="E43" i="1"/>
  <c r="S41" i="1"/>
  <c r="D30" i="1"/>
  <c r="E30" i="1" s="1"/>
  <c r="S40" i="1"/>
  <c r="J29" i="1"/>
  <c r="S28" i="1"/>
  <c r="H30" i="1"/>
  <c r="I30" i="1" s="1"/>
  <c r="F29" i="1"/>
  <c r="S42" i="1"/>
  <c r="S35" i="1"/>
  <c r="S7" i="1"/>
  <c r="S27" i="1"/>
  <c r="S29" i="1" l="1"/>
</calcChain>
</file>

<file path=xl/sharedStrings.xml><?xml version="1.0" encoding="utf-8"?>
<sst xmlns="http://schemas.openxmlformats.org/spreadsheetml/2006/main" count="154" uniqueCount="35">
  <si>
    <t>平成28年度</t>
    <rPh sb="0" eb="2">
      <t>ヘイセイ</t>
    </rPh>
    <rPh sb="4" eb="6">
      <t>ネンド</t>
    </rPh>
    <phoneticPr fontId="2"/>
  </si>
  <si>
    <t>収益予算</t>
    <rPh sb="0" eb="2">
      <t>シュウエキ</t>
    </rPh>
    <rPh sb="2" eb="4">
      <t>ヨサン</t>
    </rPh>
    <phoneticPr fontId="2"/>
  </si>
  <si>
    <t>4月</t>
    <rPh sb="1" eb="2">
      <t>ツキ</t>
    </rPh>
    <phoneticPr fontId="2"/>
  </si>
  <si>
    <t>5月</t>
  </si>
  <si>
    <t>6月</t>
  </si>
  <si>
    <t>第１四半期計</t>
    <rPh sb="0" eb="1">
      <t>ダイ</t>
    </rPh>
    <rPh sb="2" eb="5">
      <t>シハンキ</t>
    </rPh>
    <rPh sb="5" eb="6">
      <t>ケイ</t>
    </rPh>
    <phoneticPr fontId="2"/>
  </si>
  <si>
    <t>7月</t>
    <rPh sb="1" eb="2">
      <t>ツキ</t>
    </rPh>
    <phoneticPr fontId="2"/>
  </si>
  <si>
    <t>8月</t>
  </si>
  <si>
    <t>9月</t>
  </si>
  <si>
    <t>第2四半期計</t>
    <rPh sb="0" eb="1">
      <t>ダイ</t>
    </rPh>
    <rPh sb="2" eb="5">
      <t>シハンキ</t>
    </rPh>
    <rPh sb="5" eb="6">
      <t>ケイ</t>
    </rPh>
    <phoneticPr fontId="2"/>
  </si>
  <si>
    <t>10月</t>
    <rPh sb="2" eb="3">
      <t>ツキ</t>
    </rPh>
    <phoneticPr fontId="2"/>
  </si>
  <si>
    <t>11月</t>
  </si>
  <si>
    <t>12月</t>
  </si>
  <si>
    <t>第3四半期計</t>
    <rPh sb="0" eb="1">
      <t>ダイ</t>
    </rPh>
    <rPh sb="2" eb="5">
      <t>シハンキ</t>
    </rPh>
    <rPh sb="5" eb="6">
      <t>ケイ</t>
    </rPh>
    <phoneticPr fontId="2"/>
  </si>
  <si>
    <t>1月</t>
    <rPh sb="1" eb="2">
      <t>ツキ</t>
    </rPh>
    <phoneticPr fontId="2"/>
  </si>
  <si>
    <t>2月</t>
  </si>
  <si>
    <t>3月</t>
  </si>
  <si>
    <t>第4四半期計</t>
    <rPh sb="0" eb="1">
      <t>ダイ</t>
    </rPh>
    <rPh sb="2" eb="5">
      <t>シハンキ</t>
    </rPh>
    <rPh sb="5" eb="6">
      <t>ケイ</t>
    </rPh>
    <phoneticPr fontId="2"/>
  </si>
  <si>
    <t>累計</t>
    <rPh sb="0" eb="2">
      <t>ルイケイ</t>
    </rPh>
    <phoneticPr fontId="2"/>
  </si>
  <si>
    <t>費用予算</t>
    <rPh sb="0" eb="2">
      <t>ヒヨウ</t>
    </rPh>
    <rPh sb="2" eb="4">
      <t>ヨサン</t>
    </rPh>
    <phoneticPr fontId="2"/>
  </si>
  <si>
    <t>収支予算</t>
    <rPh sb="0" eb="2">
      <t>シュウシ</t>
    </rPh>
    <rPh sb="2" eb="4">
      <t>ヨサン</t>
    </rPh>
    <phoneticPr fontId="2"/>
  </si>
  <si>
    <t>収支予算累計</t>
    <rPh sb="0" eb="2">
      <t>シュウシ</t>
    </rPh>
    <rPh sb="2" eb="4">
      <t>ヨサン</t>
    </rPh>
    <rPh sb="4" eb="6">
      <t>ルイケイ</t>
    </rPh>
    <phoneticPr fontId="2"/>
  </si>
  <si>
    <t>平成29年度</t>
    <rPh sb="0" eb="2">
      <t>ヘイセイ</t>
    </rPh>
    <rPh sb="4" eb="6">
      <t>ネンド</t>
    </rPh>
    <phoneticPr fontId="2"/>
  </si>
  <si>
    <t>収益実績</t>
    <rPh sb="0" eb="2">
      <t>シュウエキ</t>
    </rPh>
    <rPh sb="2" eb="4">
      <t>ジッセキ</t>
    </rPh>
    <phoneticPr fontId="2"/>
  </si>
  <si>
    <t>費用実績</t>
    <rPh sb="0" eb="2">
      <t>ヒヨウ</t>
    </rPh>
    <rPh sb="2" eb="4">
      <t>ジッセキ</t>
    </rPh>
    <phoneticPr fontId="2"/>
  </si>
  <si>
    <t>収支実績累計</t>
    <rPh sb="0" eb="2">
      <t>シュウシ</t>
    </rPh>
    <rPh sb="2" eb="4">
      <t>ジッセキ</t>
    </rPh>
    <rPh sb="4" eb="6">
      <t>ルイケイ</t>
    </rPh>
    <phoneticPr fontId="2"/>
  </si>
  <si>
    <t>収益</t>
    <rPh sb="0" eb="2">
      <t>シュウエキ</t>
    </rPh>
    <phoneticPr fontId="2"/>
  </si>
  <si>
    <t>費用</t>
    <rPh sb="0" eb="2">
      <t>ヒヨウ</t>
    </rPh>
    <phoneticPr fontId="2"/>
  </si>
  <si>
    <t>収支実績</t>
    <rPh sb="0" eb="2">
      <t>シュウシ</t>
    </rPh>
    <rPh sb="2" eb="4">
      <t>ジッセキ</t>
    </rPh>
    <phoneticPr fontId="2"/>
  </si>
  <si>
    <t>収支</t>
    <rPh sb="0" eb="2">
      <t>シュウシ</t>
    </rPh>
    <phoneticPr fontId="2"/>
  </si>
  <si>
    <t>収支累計</t>
    <rPh sb="0" eb="2">
      <t>シュウシ</t>
    </rPh>
    <rPh sb="2" eb="4">
      <t>ルイケイ</t>
    </rPh>
    <phoneticPr fontId="2"/>
  </si>
  <si>
    <t>予算と実績の比較</t>
    <rPh sb="0" eb="2">
      <t>ヨサン</t>
    </rPh>
    <rPh sb="3" eb="5">
      <t>ジッセキ</t>
    </rPh>
    <rPh sb="6" eb="8">
      <t>ヒカク</t>
    </rPh>
    <phoneticPr fontId="2"/>
  </si>
  <si>
    <t>実績-予算</t>
    <rPh sb="0" eb="2">
      <t>ジッセキ</t>
    </rPh>
    <rPh sb="3" eb="5">
      <t>ヨサン</t>
    </rPh>
    <phoneticPr fontId="2"/>
  </si>
  <si>
    <t>平成29年度と平成28年度の比較</t>
    <rPh sb="0" eb="2">
      <t>ヘイセイ</t>
    </rPh>
    <rPh sb="4" eb="6">
      <t>ネンド</t>
    </rPh>
    <rPh sb="7" eb="9">
      <t>ヘイセイ</t>
    </rPh>
    <rPh sb="11" eb="13">
      <t>ネンド</t>
    </rPh>
    <rPh sb="14" eb="16">
      <t>ヒカク</t>
    </rPh>
    <phoneticPr fontId="2"/>
  </si>
  <si>
    <t xml:space="preserve">                                                平成29年度と平成28年度の月別収支と実績の比較</t>
    <rPh sb="48" eb="50">
      <t>ヘイセイ</t>
    </rPh>
    <rPh sb="52" eb="54">
      <t>ネンド</t>
    </rPh>
    <rPh sb="55" eb="57">
      <t>ヘイセイ</t>
    </rPh>
    <rPh sb="59" eb="61">
      <t>ネンド</t>
    </rPh>
    <rPh sb="62" eb="64">
      <t>ツキベツ</t>
    </rPh>
    <rPh sb="64" eb="66">
      <t>シュウシ</t>
    </rPh>
    <rPh sb="67" eb="69">
      <t>ジッセキ</t>
    </rPh>
    <rPh sb="70" eb="72">
      <t>ヒカク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</si>
</sst>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38" fontId="0" fillId="0" borderId="0" xfId="1" applyFont="1">
      <alignment vertical="center"/>
    </xf>
    <xf numFmtId="0" fontId="3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38" fontId="5" fillId="0" borderId="1" xfId="1" applyFont="1" applyBorder="1">
      <alignment vertical="center"/>
    </xf>
    <xf numFmtId="38" fontId="5" fillId="0" borderId="2" xfId="1" applyFont="1" applyBorder="1">
      <alignment vertical="center"/>
    </xf>
    <xf numFmtId="38" fontId="6" fillId="0" borderId="5" xfId="1" applyFont="1" applyBorder="1">
      <alignment vertical="center"/>
    </xf>
    <xf numFmtId="38" fontId="5" fillId="0" borderId="3" xfId="1" applyFont="1" applyBorder="1">
      <alignment vertical="center"/>
    </xf>
    <xf numFmtId="38" fontId="6" fillId="3" borderId="5" xfId="1" applyFont="1" applyFill="1" applyBorder="1">
      <alignment vertical="center"/>
    </xf>
    <xf numFmtId="38" fontId="5" fillId="0" borderId="1" xfId="0" applyNumberFormat="1" applyFont="1" applyBorder="1">
      <alignment vertical="center"/>
    </xf>
    <xf numFmtId="38" fontId="5" fillId="0" borderId="2" xfId="0" applyNumberFormat="1" applyFont="1" applyBorder="1">
      <alignment vertical="center"/>
    </xf>
    <xf numFmtId="38" fontId="6" fillId="0" borderId="5" xfId="0" applyNumberFormat="1" applyFont="1" applyBorder="1">
      <alignment vertical="center"/>
    </xf>
    <xf numFmtId="38" fontId="5" fillId="0" borderId="3" xfId="0" applyNumberFormat="1" applyFont="1" applyBorder="1">
      <alignment vertical="center"/>
    </xf>
    <xf numFmtId="38" fontId="6" fillId="3" borderId="5" xfId="0" applyNumberFormat="1" applyFont="1" applyFill="1" applyBorder="1">
      <alignment vertical="center"/>
    </xf>
    <xf numFmtId="0" fontId="5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6" fillId="0" borderId="5" xfId="0" applyFont="1" applyBorder="1">
      <alignment vertical="center"/>
    </xf>
    <xf numFmtId="38" fontId="6" fillId="0" borderId="6" xfId="0" applyNumberFormat="1" applyFont="1" applyBorder="1">
      <alignment vertical="center"/>
    </xf>
    <xf numFmtId="38" fontId="6" fillId="3" borderId="6" xfId="0" applyNumberFormat="1" applyFont="1" applyFill="1" applyBorder="1">
      <alignment vertical="center"/>
    </xf>
    <xf numFmtId="0" fontId="6" fillId="0" borderId="6" xfId="0" applyFont="1" applyBorder="1">
      <alignment vertical="center"/>
    </xf>
    <xf numFmtId="0" fontId="5" fillId="0" borderId="0" xfId="0" applyFont="1" applyBorder="1">
      <alignment vertical="center"/>
    </xf>
    <xf numFmtId="38" fontId="5" fillId="0" borderId="0" xfId="0" applyNumberFormat="1" applyFont="1" applyBorder="1">
      <alignment vertical="center"/>
    </xf>
    <xf numFmtId="38" fontId="6" fillId="0" borderId="0" xfId="0" applyNumberFormat="1" applyFont="1" applyBorder="1">
      <alignment vertical="center"/>
    </xf>
    <xf numFmtId="0" fontId="6" fillId="0" borderId="0" xfId="0" applyFont="1" applyBorder="1">
      <alignment vertical="center"/>
    </xf>
    <xf numFmtId="38" fontId="6" fillId="0" borderId="6" xfId="1" applyFont="1" applyBorder="1">
      <alignment vertical="center"/>
    </xf>
    <xf numFmtId="38" fontId="6" fillId="0" borderId="7" xfId="0" applyNumberFormat="1" applyFont="1" applyBorder="1">
      <alignment vertical="center"/>
    </xf>
    <xf numFmtId="0" fontId="6" fillId="0" borderId="7" xfId="0" applyFont="1" applyBorder="1">
      <alignment vertical="center"/>
    </xf>
    <xf numFmtId="0" fontId="4" fillId="0" borderId="0" xfId="0" applyFont="1" applyAlignment="1">
      <alignment vertical="center"/>
    </xf>
    <xf numFmtId="0" fontId="6" fillId="4" borderId="4" xfId="0" applyFont="1" applyFill="1" applyBorder="1" applyAlignment="1">
      <alignment horizontal="center" vertical="center"/>
    </xf>
    <xf numFmtId="38" fontId="6" fillId="4" borderId="5" xfId="1" applyFont="1" applyFill="1" applyBorder="1">
      <alignment vertical="center"/>
    </xf>
    <xf numFmtId="38" fontId="6" fillId="4" borderId="5" xfId="0" applyNumberFormat="1" applyFont="1" applyFill="1" applyBorder="1">
      <alignment vertical="center"/>
    </xf>
    <xf numFmtId="38" fontId="6" fillId="4" borderId="6" xfId="0" applyNumberFormat="1" applyFont="1" applyFill="1" applyBorder="1">
      <alignment vertical="center"/>
    </xf>
    <xf numFmtId="0" fontId="5" fillId="0" borderId="10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38" fontId="6" fillId="4" borderId="7" xfId="0" applyNumberFormat="1" applyFont="1" applyFill="1" applyBorder="1">
      <alignment vertical="center"/>
    </xf>
    <xf numFmtId="38" fontId="6" fillId="2" borderId="5" xfId="1" applyFont="1" applyFill="1" applyBorder="1">
      <alignment vertical="center"/>
    </xf>
    <xf numFmtId="38" fontId="5" fillId="2" borderId="3" xfId="1" applyFont="1" applyFill="1" applyBorder="1">
      <alignment vertical="center"/>
    </xf>
    <xf numFmtId="38" fontId="5" fillId="2" borderId="1" xfId="1" applyFont="1" applyFill="1" applyBorder="1">
      <alignment vertical="center"/>
    </xf>
    <xf numFmtId="38" fontId="5" fillId="2" borderId="2" xfId="1" applyFont="1" applyFill="1" applyBorder="1">
      <alignment vertical="center"/>
    </xf>
    <xf numFmtId="38" fontId="6" fillId="2" borderId="5" xfId="0" applyNumberFormat="1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6" fillId="2" borderId="5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tabSelected="1" zoomScaleNormal="100" workbookViewId="0">
      <selection activeCell="C19" sqref="C19"/>
    </sheetView>
  </sheetViews>
  <sheetFormatPr defaultRowHeight="13.5" x14ac:dyDescent="0.15"/>
  <cols>
    <col min="2" max="2" width="13" bestFit="1" customWidth="1"/>
    <col min="3" max="5" width="10.625" customWidth="1"/>
    <col min="6" max="6" width="12.625" customWidth="1"/>
    <col min="7" max="9" width="10.625" customWidth="1"/>
    <col min="10" max="10" width="12.625" customWidth="1"/>
    <col min="11" max="18" width="12.625" hidden="1" customWidth="1"/>
    <col min="19" max="19" width="12.625" customWidth="1"/>
  </cols>
  <sheetData>
    <row r="1" spans="1:27" ht="17.25" x14ac:dyDescent="0.15">
      <c r="A1" s="32" t="s">
        <v>34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3" spans="1:27" ht="15" thickBot="1" x14ac:dyDescent="0.2">
      <c r="B3" s="2" t="s">
        <v>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7" ht="15" customHeight="1" x14ac:dyDescent="0.15">
      <c r="B4" s="3"/>
      <c r="C4" s="4" t="s">
        <v>2</v>
      </c>
      <c r="D4" s="4" t="s">
        <v>3</v>
      </c>
      <c r="E4" s="5" t="s">
        <v>4</v>
      </c>
      <c r="F4" s="6" t="s">
        <v>5</v>
      </c>
      <c r="G4" s="7" t="s">
        <v>6</v>
      </c>
      <c r="H4" s="4" t="s">
        <v>7</v>
      </c>
      <c r="I4" s="5" t="s">
        <v>8</v>
      </c>
      <c r="J4" s="33" t="s">
        <v>9</v>
      </c>
      <c r="K4" s="7" t="s">
        <v>10</v>
      </c>
      <c r="L4" s="4" t="s">
        <v>11</v>
      </c>
      <c r="M4" s="5" t="s">
        <v>12</v>
      </c>
      <c r="N4" s="6" t="s">
        <v>13</v>
      </c>
      <c r="O4" s="7" t="s">
        <v>14</v>
      </c>
      <c r="P4" s="4" t="s">
        <v>15</v>
      </c>
      <c r="Q4" s="5" t="s">
        <v>16</v>
      </c>
      <c r="R4" s="6" t="s">
        <v>17</v>
      </c>
      <c r="S4" s="6" t="s">
        <v>18</v>
      </c>
    </row>
    <row r="5" spans="1:27" ht="15" customHeight="1" x14ac:dyDescent="0.15">
      <c r="B5" s="9" t="s">
        <v>1</v>
      </c>
      <c r="C5" s="9">
        <v>495481</v>
      </c>
      <c r="D5" s="9">
        <v>229271</v>
      </c>
      <c r="E5" s="10">
        <v>410924</v>
      </c>
      <c r="F5" s="11">
        <f>SUM(C5:E5)</f>
        <v>1135676</v>
      </c>
      <c r="G5" s="12">
        <v>234749</v>
      </c>
      <c r="H5" s="9">
        <v>229240</v>
      </c>
      <c r="I5" s="10">
        <v>244112</v>
      </c>
      <c r="J5" s="34">
        <f>SUM(G5:I5)</f>
        <v>708101</v>
      </c>
      <c r="K5" s="12"/>
      <c r="L5" s="9"/>
      <c r="M5" s="10"/>
      <c r="N5" s="11"/>
      <c r="O5" s="12"/>
      <c r="P5" s="9"/>
      <c r="Q5" s="10"/>
      <c r="R5" s="11"/>
      <c r="S5" s="11">
        <f>F5+J5+N5+R5</f>
        <v>1843777</v>
      </c>
    </row>
    <row r="6" spans="1:27" ht="15" customHeight="1" x14ac:dyDescent="0.15">
      <c r="B6" s="9" t="s">
        <v>19</v>
      </c>
      <c r="C6" s="9">
        <v>219226</v>
      </c>
      <c r="D6" s="9">
        <v>233415</v>
      </c>
      <c r="E6" s="10">
        <v>393257</v>
      </c>
      <c r="F6" s="11">
        <f>SUM(C6:E6)</f>
        <v>845898</v>
      </c>
      <c r="G6" s="12">
        <v>240784</v>
      </c>
      <c r="H6" s="9">
        <v>243831</v>
      </c>
      <c r="I6" s="10">
        <v>423945</v>
      </c>
      <c r="J6" s="34">
        <f>SUM(G6:I6)</f>
        <v>908560</v>
      </c>
      <c r="K6" s="12"/>
      <c r="L6" s="9"/>
      <c r="M6" s="10"/>
      <c r="N6" s="11"/>
      <c r="O6" s="12"/>
      <c r="P6" s="9"/>
      <c r="Q6" s="10"/>
      <c r="R6" s="11"/>
      <c r="S6" s="11">
        <f t="shared" ref="S6:S7" si="0">F6+J6+N6+R6</f>
        <v>1754458</v>
      </c>
    </row>
    <row r="7" spans="1:27" ht="15" customHeight="1" x14ac:dyDescent="0.15">
      <c r="B7" s="3" t="s">
        <v>20</v>
      </c>
      <c r="C7" s="14">
        <f>C5-C6</f>
        <v>276255</v>
      </c>
      <c r="D7" s="14">
        <f t="shared" ref="D7:J7" si="1">D5-D6</f>
        <v>-4144</v>
      </c>
      <c r="E7" s="15">
        <f t="shared" si="1"/>
        <v>17667</v>
      </c>
      <c r="F7" s="16">
        <f t="shared" si="1"/>
        <v>289778</v>
      </c>
      <c r="G7" s="17">
        <f t="shared" si="1"/>
        <v>-6035</v>
      </c>
      <c r="H7" s="14">
        <f t="shared" si="1"/>
        <v>-14591</v>
      </c>
      <c r="I7" s="15">
        <f t="shared" si="1"/>
        <v>-179833</v>
      </c>
      <c r="J7" s="35">
        <f t="shared" si="1"/>
        <v>-200459</v>
      </c>
      <c r="K7" s="19"/>
      <c r="L7" s="3"/>
      <c r="M7" s="20"/>
      <c r="N7" s="21"/>
      <c r="O7" s="19"/>
      <c r="P7" s="3"/>
      <c r="Q7" s="20"/>
      <c r="R7" s="21"/>
      <c r="S7" s="11">
        <f t="shared" si="0"/>
        <v>89319</v>
      </c>
    </row>
    <row r="8" spans="1:27" ht="15" customHeight="1" thickBot="1" x14ac:dyDescent="0.2">
      <c r="B8" s="3" t="s">
        <v>21</v>
      </c>
      <c r="C8" s="14">
        <f>C7</f>
        <v>276255</v>
      </c>
      <c r="D8" s="14">
        <f>C8+D7</f>
        <v>272111</v>
      </c>
      <c r="E8" s="15">
        <f t="shared" ref="E8" si="2">D8+E7</f>
        <v>289778</v>
      </c>
      <c r="F8" s="22"/>
      <c r="G8" s="17">
        <f>G7</f>
        <v>-6035</v>
      </c>
      <c r="H8" s="14">
        <f t="shared" ref="H8" si="3">G8+H7</f>
        <v>-20626</v>
      </c>
      <c r="I8" s="15">
        <f t="shared" ref="I8" si="4">H8+I7</f>
        <v>-200459</v>
      </c>
      <c r="J8" s="36"/>
      <c r="K8" s="19"/>
      <c r="L8" s="3"/>
      <c r="M8" s="20"/>
      <c r="N8" s="24"/>
      <c r="O8" s="19"/>
      <c r="P8" s="3"/>
      <c r="Q8" s="20"/>
      <c r="R8" s="24"/>
      <c r="S8" s="24"/>
    </row>
    <row r="9" spans="1:27" ht="15" customHeight="1" thickBot="1" x14ac:dyDescent="0.2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27" ht="15" customHeight="1" x14ac:dyDescent="0.15">
      <c r="B10" s="3"/>
      <c r="C10" s="4" t="s">
        <v>2</v>
      </c>
      <c r="D10" s="4" t="s">
        <v>3</v>
      </c>
      <c r="E10" s="5" t="s">
        <v>4</v>
      </c>
      <c r="F10" s="6" t="s">
        <v>5</v>
      </c>
      <c r="G10" s="7" t="s">
        <v>6</v>
      </c>
      <c r="H10" s="4" t="s">
        <v>7</v>
      </c>
      <c r="I10" s="5" t="s">
        <v>8</v>
      </c>
      <c r="J10" s="33" t="s">
        <v>9</v>
      </c>
      <c r="K10" s="7" t="s">
        <v>10</v>
      </c>
      <c r="L10" s="4" t="s">
        <v>11</v>
      </c>
      <c r="M10" s="5" t="s">
        <v>12</v>
      </c>
      <c r="N10" s="6" t="s">
        <v>13</v>
      </c>
      <c r="O10" s="7" t="s">
        <v>14</v>
      </c>
      <c r="P10" s="4" t="s">
        <v>15</v>
      </c>
      <c r="Q10" s="5" t="s">
        <v>16</v>
      </c>
      <c r="R10" s="6" t="s">
        <v>17</v>
      </c>
      <c r="S10" s="6" t="s">
        <v>18</v>
      </c>
    </row>
    <row r="11" spans="1:27" ht="15" customHeight="1" x14ac:dyDescent="0.15">
      <c r="B11" s="9" t="s">
        <v>23</v>
      </c>
      <c r="C11" s="9">
        <v>481793</v>
      </c>
      <c r="D11" s="9">
        <v>212360</v>
      </c>
      <c r="E11" s="10">
        <v>419016</v>
      </c>
      <c r="F11" s="11">
        <f>SUM(C11:E11)</f>
        <v>1113169</v>
      </c>
      <c r="G11" s="12">
        <v>224612</v>
      </c>
      <c r="H11" s="9">
        <v>229807</v>
      </c>
      <c r="I11" s="10">
        <v>242873</v>
      </c>
      <c r="J11" s="41">
        <f>SUM(G11:I11)</f>
        <v>697292</v>
      </c>
      <c r="K11" s="42"/>
      <c r="L11" s="43"/>
      <c r="M11" s="44"/>
      <c r="N11" s="41"/>
      <c r="O11" s="42"/>
      <c r="P11" s="43"/>
      <c r="Q11" s="44"/>
      <c r="R11" s="41"/>
      <c r="S11" s="41">
        <f>F11+J11+N11+R11</f>
        <v>1810461</v>
      </c>
    </row>
    <row r="12" spans="1:27" ht="15" customHeight="1" x14ac:dyDescent="0.15">
      <c r="B12" s="9" t="s">
        <v>24</v>
      </c>
      <c r="C12" s="9">
        <v>175662</v>
      </c>
      <c r="D12" s="9">
        <v>268117</v>
      </c>
      <c r="E12" s="10">
        <v>260836</v>
      </c>
      <c r="F12" s="11">
        <f>SUM(C12:E12)</f>
        <v>704615</v>
      </c>
      <c r="G12" s="12">
        <v>223951</v>
      </c>
      <c r="H12" s="9">
        <v>223797</v>
      </c>
      <c r="I12" s="10">
        <v>386305</v>
      </c>
      <c r="J12" s="41">
        <f>SUM(G12:I12)</f>
        <v>834053</v>
      </c>
      <c r="K12" s="42"/>
      <c r="L12" s="43"/>
      <c r="M12" s="44"/>
      <c r="N12" s="41"/>
      <c r="O12" s="42"/>
      <c r="P12" s="43"/>
      <c r="Q12" s="44"/>
      <c r="R12" s="41"/>
      <c r="S12" s="41">
        <f t="shared" ref="S12:S13" si="5">F12+J12+N12+R12</f>
        <v>1538668</v>
      </c>
    </row>
    <row r="13" spans="1:27" ht="15" customHeight="1" x14ac:dyDescent="0.15">
      <c r="B13" s="3" t="s">
        <v>28</v>
      </c>
      <c r="C13" s="14">
        <f>C11-C12</f>
        <v>306131</v>
      </c>
      <c r="D13" s="14">
        <f t="shared" ref="D13" si="6">D11-D12</f>
        <v>-55757</v>
      </c>
      <c r="E13" s="15">
        <f t="shared" ref="E13:F13" si="7">E11-E12</f>
        <v>158180</v>
      </c>
      <c r="F13" s="16">
        <f t="shared" si="7"/>
        <v>408554</v>
      </c>
      <c r="G13" s="17">
        <f>G11-G12</f>
        <v>661</v>
      </c>
      <c r="H13" s="14">
        <f t="shared" ref="H13" si="8">H11-H12</f>
        <v>6010</v>
      </c>
      <c r="I13" s="15">
        <f t="shared" ref="I13:J13" si="9">I11-I12</f>
        <v>-143432</v>
      </c>
      <c r="J13" s="45">
        <f t="shared" si="9"/>
        <v>-136761</v>
      </c>
      <c r="K13" s="46"/>
      <c r="L13" s="47"/>
      <c r="M13" s="48"/>
      <c r="N13" s="49"/>
      <c r="O13" s="46"/>
      <c r="P13" s="47"/>
      <c r="Q13" s="48"/>
      <c r="R13" s="49"/>
      <c r="S13" s="41">
        <f t="shared" si="5"/>
        <v>271793</v>
      </c>
    </row>
    <row r="14" spans="1:27" ht="15" customHeight="1" thickBot="1" x14ac:dyDescent="0.2">
      <c r="B14" s="3" t="s">
        <v>25</v>
      </c>
      <c r="C14" s="14">
        <f>C13</f>
        <v>306131</v>
      </c>
      <c r="D14" s="14">
        <f>C14+D13</f>
        <v>250374</v>
      </c>
      <c r="E14" s="15">
        <f t="shared" ref="E14" si="10">D14+E13</f>
        <v>408554</v>
      </c>
      <c r="F14" s="22"/>
      <c r="G14" s="17">
        <f>G13</f>
        <v>661</v>
      </c>
      <c r="H14" s="14">
        <f t="shared" ref="H14" si="11">G14+H13</f>
        <v>6671</v>
      </c>
      <c r="I14" s="15">
        <f t="shared" ref="I14" si="12">H14+I13</f>
        <v>-136761</v>
      </c>
      <c r="J14" s="36"/>
      <c r="K14" s="19"/>
      <c r="L14" s="3"/>
      <c r="M14" s="20"/>
      <c r="N14" s="24"/>
      <c r="O14" s="19"/>
      <c r="P14" s="3"/>
      <c r="Q14" s="20"/>
      <c r="R14" s="24"/>
      <c r="S14" s="24"/>
    </row>
    <row r="15" spans="1:27" ht="15" customHeight="1" x14ac:dyDescent="0.15">
      <c r="B15" s="25"/>
      <c r="C15" s="26"/>
      <c r="D15" s="26"/>
      <c r="E15" s="26"/>
      <c r="F15" s="27"/>
      <c r="G15" s="26"/>
      <c r="H15" s="26"/>
      <c r="I15" s="26"/>
      <c r="J15" s="27"/>
      <c r="K15" s="25"/>
      <c r="L15" s="25"/>
      <c r="M15" s="25"/>
      <c r="N15" s="28"/>
      <c r="O15" s="25"/>
      <c r="P15" s="25"/>
      <c r="Q15" s="25"/>
      <c r="R15" s="28"/>
      <c r="S15" s="28"/>
    </row>
    <row r="16" spans="1:27" ht="15" customHeight="1" x14ac:dyDescent="0.15">
      <c r="B16" s="25"/>
      <c r="C16" s="26"/>
      <c r="D16" s="26"/>
      <c r="E16" s="26"/>
      <c r="F16" s="27"/>
      <c r="G16" s="26"/>
      <c r="H16" s="26"/>
      <c r="I16" s="26"/>
      <c r="J16" s="27"/>
      <c r="K16" s="25"/>
      <c r="L16" s="25"/>
      <c r="M16" s="25"/>
      <c r="N16" s="28"/>
      <c r="O16" s="25"/>
      <c r="P16" s="25"/>
      <c r="Q16" s="25"/>
      <c r="R16" s="28"/>
      <c r="S16" s="28"/>
    </row>
    <row r="17" spans="2:19" ht="15" customHeight="1" thickBot="1" x14ac:dyDescent="0.2">
      <c r="B17" s="2" t="s">
        <v>31</v>
      </c>
      <c r="C17" s="2"/>
      <c r="D17" s="2" t="s">
        <v>32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2:19" ht="15" customHeight="1" x14ac:dyDescent="0.15">
      <c r="B18" s="3"/>
      <c r="C18" s="4" t="s">
        <v>2</v>
      </c>
      <c r="D18" s="4" t="s">
        <v>3</v>
      </c>
      <c r="E18" s="5" t="s">
        <v>4</v>
      </c>
      <c r="F18" s="6" t="s">
        <v>5</v>
      </c>
      <c r="G18" s="7" t="s">
        <v>6</v>
      </c>
      <c r="H18" s="4" t="s">
        <v>7</v>
      </c>
      <c r="I18" s="5" t="s">
        <v>8</v>
      </c>
      <c r="J18" s="33" t="s">
        <v>9</v>
      </c>
      <c r="K18" s="7" t="s">
        <v>10</v>
      </c>
      <c r="L18" s="4" t="s">
        <v>11</v>
      </c>
      <c r="M18" s="5" t="s">
        <v>12</v>
      </c>
      <c r="N18" s="6" t="s">
        <v>13</v>
      </c>
      <c r="O18" s="7" t="s">
        <v>14</v>
      </c>
      <c r="P18" s="4" t="s">
        <v>15</v>
      </c>
      <c r="Q18" s="5" t="s">
        <v>16</v>
      </c>
      <c r="R18" s="6" t="s">
        <v>17</v>
      </c>
      <c r="S18" s="6" t="s">
        <v>18</v>
      </c>
    </row>
    <row r="19" spans="2:19" ht="15" customHeight="1" x14ac:dyDescent="0.15">
      <c r="B19" s="9" t="s">
        <v>26</v>
      </c>
      <c r="C19" s="9">
        <f>C11-C5</f>
        <v>-13688</v>
      </c>
      <c r="D19" s="9">
        <f t="shared" ref="D19:E20" si="13">D11-D5</f>
        <v>-16911</v>
      </c>
      <c r="E19" s="9">
        <f t="shared" si="13"/>
        <v>8092</v>
      </c>
      <c r="F19" s="11">
        <f>SUM(C19:E19)</f>
        <v>-22507</v>
      </c>
      <c r="G19" s="12">
        <f>G11-G5</f>
        <v>-10137</v>
      </c>
      <c r="H19" s="12">
        <f t="shared" ref="H19:I20" si="14">H11-H5</f>
        <v>567</v>
      </c>
      <c r="I19" s="12">
        <f t="shared" si="14"/>
        <v>-1239</v>
      </c>
      <c r="J19" s="41">
        <f>SUM(G19:I19)</f>
        <v>-10809</v>
      </c>
      <c r="K19" s="12"/>
      <c r="L19" s="9"/>
      <c r="M19" s="10"/>
      <c r="N19" s="11"/>
      <c r="O19" s="12"/>
      <c r="P19" s="9"/>
      <c r="Q19" s="10"/>
      <c r="R19" s="11"/>
      <c r="S19" s="11">
        <f>F19+J19+N19+R19</f>
        <v>-33316</v>
      </c>
    </row>
    <row r="20" spans="2:19" ht="15" customHeight="1" x14ac:dyDescent="0.15">
      <c r="B20" s="9" t="s">
        <v>27</v>
      </c>
      <c r="C20" s="9">
        <f>C12-C6</f>
        <v>-43564</v>
      </c>
      <c r="D20" s="9">
        <f>D12-D6</f>
        <v>34702</v>
      </c>
      <c r="E20" s="9">
        <f t="shared" si="13"/>
        <v>-132421</v>
      </c>
      <c r="F20" s="11">
        <f>SUM(C20:E20)</f>
        <v>-141283</v>
      </c>
      <c r="G20" s="12">
        <f>G12-G6</f>
        <v>-16833</v>
      </c>
      <c r="H20" s="12">
        <f t="shared" si="14"/>
        <v>-20034</v>
      </c>
      <c r="I20" s="12">
        <f t="shared" si="14"/>
        <v>-37640</v>
      </c>
      <c r="J20" s="41">
        <f>SUM(G20:I20)</f>
        <v>-74507</v>
      </c>
      <c r="K20" s="12"/>
      <c r="L20" s="9"/>
      <c r="M20" s="10"/>
      <c r="N20" s="11"/>
      <c r="O20" s="12"/>
      <c r="P20" s="9"/>
      <c r="Q20" s="10"/>
      <c r="R20" s="11"/>
      <c r="S20" s="11">
        <f t="shared" ref="S20:S21" si="15">F20+J20+N20+R20</f>
        <v>-215790</v>
      </c>
    </row>
    <row r="21" spans="2:19" ht="15" customHeight="1" thickBot="1" x14ac:dyDescent="0.2">
      <c r="B21" s="3" t="s">
        <v>29</v>
      </c>
      <c r="C21" s="14">
        <f>C19-C20</f>
        <v>29876</v>
      </c>
      <c r="D21" s="14">
        <f t="shared" ref="D21" si="16">D19-D20</f>
        <v>-51613</v>
      </c>
      <c r="E21" s="14">
        <f t="shared" ref="E21" si="17">E19-E20</f>
        <v>140513</v>
      </c>
      <c r="F21" s="22">
        <f t="shared" ref="F21" si="18">F19-F20</f>
        <v>118776</v>
      </c>
      <c r="G21" s="17">
        <f>G19-G20</f>
        <v>6696</v>
      </c>
      <c r="H21" s="14">
        <f t="shared" ref="H21" si="19">H19-H20</f>
        <v>20601</v>
      </c>
      <c r="I21" s="15">
        <f t="shared" ref="I21" si="20">I19-I20</f>
        <v>36401</v>
      </c>
      <c r="J21" s="45">
        <f t="shared" ref="J21" si="21">J19-J20</f>
        <v>63698</v>
      </c>
      <c r="K21" s="19"/>
      <c r="L21" s="3"/>
      <c r="M21" s="20"/>
      <c r="N21" s="21"/>
      <c r="O21" s="19"/>
      <c r="P21" s="3"/>
      <c r="Q21" s="20"/>
      <c r="R21" s="21"/>
      <c r="S21" s="11">
        <f t="shared" si="15"/>
        <v>182474</v>
      </c>
    </row>
    <row r="22" spans="2:19" ht="15" customHeight="1" thickBot="1" x14ac:dyDescent="0.2">
      <c r="B22" s="3" t="s">
        <v>30</v>
      </c>
      <c r="C22" s="14">
        <f>C21</f>
        <v>29876</v>
      </c>
      <c r="D22" s="14">
        <f>C22+D21</f>
        <v>-21737</v>
      </c>
      <c r="E22" s="15">
        <f t="shared" ref="E22" si="22">D22+E21</f>
        <v>118776</v>
      </c>
      <c r="F22" s="30"/>
      <c r="G22" s="17">
        <f>G21</f>
        <v>6696</v>
      </c>
      <c r="H22" s="14">
        <f t="shared" ref="H22" si="23">G22+H21</f>
        <v>27297</v>
      </c>
      <c r="I22" s="15">
        <f t="shared" ref="I22" si="24">H22+I21</f>
        <v>63698</v>
      </c>
      <c r="J22" s="40"/>
      <c r="K22" s="37"/>
      <c r="L22" s="38"/>
      <c r="M22" s="39"/>
      <c r="N22" s="31"/>
      <c r="O22" s="37"/>
      <c r="P22" s="38"/>
      <c r="Q22" s="39"/>
      <c r="R22" s="31"/>
      <c r="S22" s="31"/>
    </row>
    <row r="23" spans="2:19" ht="15" customHeight="1" x14ac:dyDescent="0.15">
      <c r="B23" s="25"/>
      <c r="C23" s="26"/>
      <c r="D23" s="26"/>
      <c r="E23" s="26"/>
      <c r="F23" s="27"/>
      <c r="G23" s="26"/>
      <c r="H23" s="26"/>
      <c r="I23" s="26"/>
      <c r="J23" s="27"/>
      <c r="K23" s="25"/>
      <c r="L23" s="25"/>
      <c r="M23" s="25"/>
      <c r="N23" s="28"/>
      <c r="O23" s="25"/>
      <c r="P23" s="25"/>
      <c r="Q23" s="25"/>
      <c r="R23" s="28"/>
      <c r="S23" s="28"/>
    </row>
    <row r="24" spans="2:19" ht="15" customHeight="1" x14ac:dyDescent="0.15">
      <c r="B24" s="25"/>
      <c r="C24" s="26"/>
      <c r="D24" s="26"/>
      <c r="E24" s="26"/>
      <c r="F24" s="27"/>
      <c r="G24" s="26"/>
      <c r="H24" s="26"/>
      <c r="I24" s="26"/>
      <c r="J24" s="27"/>
      <c r="K24" s="25"/>
      <c r="L24" s="25"/>
      <c r="M24" s="25"/>
      <c r="N24" s="28"/>
      <c r="O24" s="25"/>
      <c r="P24" s="25"/>
      <c r="Q24" s="25"/>
      <c r="R24" s="28"/>
      <c r="S24" s="28"/>
    </row>
    <row r="25" spans="2:19" ht="15" customHeight="1" thickBot="1" x14ac:dyDescent="0.2">
      <c r="B25" s="2" t="s">
        <v>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19" ht="15" hidden="1" customHeight="1" x14ac:dyDescent="0.15">
      <c r="B26" s="3"/>
      <c r="C26" s="4" t="s">
        <v>2</v>
      </c>
      <c r="D26" s="4" t="s">
        <v>3</v>
      </c>
      <c r="E26" s="5" t="s">
        <v>4</v>
      </c>
      <c r="F26" s="6" t="s">
        <v>5</v>
      </c>
      <c r="G26" s="7" t="s">
        <v>6</v>
      </c>
      <c r="H26" s="4" t="s">
        <v>7</v>
      </c>
      <c r="I26" s="5" t="s">
        <v>8</v>
      </c>
      <c r="J26" s="8" t="s">
        <v>9</v>
      </c>
      <c r="K26" s="7" t="s">
        <v>10</v>
      </c>
      <c r="L26" s="4" t="s">
        <v>11</v>
      </c>
      <c r="M26" s="5" t="s">
        <v>12</v>
      </c>
      <c r="N26" s="6" t="s">
        <v>13</v>
      </c>
      <c r="O26" s="7" t="s">
        <v>14</v>
      </c>
      <c r="P26" s="4" t="s">
        <v>15</v>
      </c>
      <c r="Q26" s="5" t="s">
        <v>16</v>
      </c>
      <c r="R26" s="6" t="s">
        <v>17</v>
      </c>
      <c r="S26" s="6" t="s">
        <v>18</v>
      </c>
    </row>
    <row r="27" spans="2:19" s="1" customFormat="1" ht="15" hidden="1" customHeight="1" x14ac:dyDescent="0.15">
      <c r="B27" s="9" t="s">
        <v>1</v>
      </c>
      <c r="C27" s="9">
        <v>497798</v>
      </c>
      <c r="D27" s="9">
        <v>209606</v>
      </c>
      <c r="E27" s="10">
        <v>421968</v>
      </c>
      <c r="F27" s="11">
        <f>SUM(C27:E27)</f>
        <v>1129372</v>
      </c>
      <c r="G27" s="12">
        <v>240717</v>
      </c>
      <c r="H27" s="9">
        <v>372034</v>
      </c>
      <c r="I27" s="10">
        <v>212936</v>
      </c>
      <c r="J27" s="13">
        <f>SUM(G27:I27)</f>
        <v>825687</v>
      </c>
      <c r="K27" s="12"/>
      <c r="L27" s="9"/>
      <c r="M27" s="10"/>
      <c r="N27" s="11"/>
      <c r="O27" s="12"/>
      <c r="P27" s="9"/>
      <c r="Q27" s="10"/>
      <c r="R27" s="11"/>
      <c r="S27" s="11">
        <f>F27+J27+N27+R27</f>
        <v>1955059</v>
      </c>
    </row>
    <row r="28" spans="2:19" s="1" customFormat="1" ht="15" hidden="1" customHeight="1" x14ac:dyDescent="0.15">
      <c r="B28" s="9" t="s">
        <v>19</v>
      </c>
      <c r="C28" s="9">
        <v>198022</v>
      </c>
      <c r="D28" s="9">
        <v>287681</v>
      </c>
      <c r="E28" s="10">
        <v>290997</v>
      </c>
      <c r="F28" s="11">
        <f>SUM(C28:E28)</f>
        <v>776700</v>
      </c>
      <c r="G28" s="12">
        <v>233291</v>
      </c>
      <c r="H28" s="9">
        <v>238283</v>
      </c>
      <c r="I28" s="10">
        <v>473818</v>
      </c>
      <c r="J28" s="13">
        <f>SUM(G28:I28)</f>
        <v>945392</v>
      </c>
      <c r="K28" s="12"/>
      <c r="L28" s="9"/>
      <c r="M28" s="10"/>
      <c r="N28" s="11"/>
      <c r="O28" s="12"/>
      <c r="P28" s="9"/>
      <c r="Q28" s="10"/>
      <c r="R28" s="11"/>
      <c r="S28" s="11">
        <f t="shared" ref="S28:S29" si="25">F28+J28+N28+R28</f>
        <v>1722092</v>
      </c>
    </row>
    <row r="29" spans="2:19" ht="15" hidden="1" customHeight="1" x14ac:dyDescent="0.15">
      <c r="B29" s="3" t="s">
        <v>20</v>
      </c>
      <c r="C29" s="14">
        <f>C27-C28</f>
        <v>299776</v>
      </c>
      <c r="D29" s="14">
        <f t="shared" ref="D29:J29" si="26">D27-D28</f>
        <v>-78075</v>
      </c>
      <c r="E29" s="15">
        <f t="shared" si="26"/>
        <v>130971</v>
      </c>
      <c r="F29" s="16">
        <f t="shared" si="26"/>
        <v>352672</v>
      </c>
      <c r="G29" s="17">
        <f t="shared" si="26"/>
        <v>7426</v>
      </c>
      <c r="H29" s="14">
        <f t="shared" si="26"/>
        <v>133751</v>
      </c>
      <c r="I29" s="15">
        <f t="shared" si="26"/>
        <v>-260882</v>
      </c>
      <c r="J29" s="18">
        <f t="shared" si="26"/>
        <v>-119705</v>
      </c>
      <c r="K29" s="19"/>
      <c r="L29" s="3"/>
      <c r="M29" s="20"/>
      <c r="N29" s="21"/>
      <c r="O29" s="19"/>
      <c r="P29" s="3"/>
      <c r="Q29" s="20"/>
      <c r="R29" s="21"/>
      <c r="S29" s="11">
        <f t="shared" si="25"/>
        <v>232967</v>
      </c>
    </row>
    <row r="30" spans="2:19" ht="15" hidden="1" customHeight="1" thickBot="1" x14ac:dyDescent="0.2">
      <c r="B30" s="3" t="s">
        <v>21</v>
      </c>
      <c r="C30" s="14">
        <f>C29</f>
        <v>299776</v>
      </c>
      <c r="D30" s="14">
        <f>C30+D29</f>
        <v>221701</v>
      </c>
      <c r="E30" s="15">
        <f t="shared" ref="E30:I30" si="27">D30+E29</f>
        <v>352672</v>
      </c>
      <c r="F30" s="22"/>
      <c r="G30" s="17">
        <f>G29</f>
        <v>7426</v>
      </c>
      <c r="H30" s="14">
        <f t="shared" si="27"/>
        <v>141177</v>
      </c>
      <c r="I30" s="15">
        <f t="shared" si="27"/>
        <v>-119705</v>
      </c>
      <c r="J30" s="23"/>
      <c r="K30" s="19"/>
      <c r="L30" s="3"/>
      <c r="M30" s="20"/>
      <c r="N30" s="24"/>
      <c r="O30" s="19"/>
      <c r="P30" s="3"/>
      <c r="Q30" s="20"/>
      <c r="R30" s="24"/>
      <c r="S30" s="24"/>
    </row>
    <row r="31" spans="2:19" ht="15" hidden="1" customHeight="1" thickBot="1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2:19" ht="15" customHeight="1" x14ac:dyDescent="0.15">
      <c r="B32" s="3"/>
      <c r="C32" s="4" t="s">
        <v>2</v>
      </c>
      <c r="D32" s="4" t="s">
        <v>3</v>
      </c>
      <c r="E32" s="5" t="s">
        <v>4</v>
      </c>
      <c r="F32" s="6" t="s">
        <v>5</v>
      </c>
      <c r="G32" s="7" t="s">
        <v>6</v>
      </c>
      <c r="H32" s="4" t="s">
        <v>7</v>
      </c>
      <c r="I32" s="5" t="s">
        <v>8</v>
      </c>
      <c r="J32" s="33" t="s">
        <v>9</v>
      </c>
      <c r="K32" s="7" t="s">
        <v>10</v>
      </c>
      <c r="L32" s="4" t="s">
        <v>11</v>
      </c>
      <c r="M32" s="5" t="s">
        <v>12</v>
      </c>
      <c r="N32" s="6" t="s">
        <v>13</v>
      </c>
      <c r="O32" s="7" t="s">
        <v>14</v>
      </c>
      <c r="P32" s="4" t="s">
        <v>15</v>
      </c>
      <c r="Q32" s="5" t="s">
        <v>16</v>
      </c>
      <c r="R32" s="6" t="s">
        <v>17</v>
      </c>
      <c r="S32" s="6" t="s">
        <v>18</v>
      </c>
    </row>
    <row r="33" spans="2:19" ht="15" customHeight="1" x14ac:dyDescent="0.15">
      <c r="B33" s="9" t="s">
        <v>23</v>
      </c>
      <c r="C33" s="9">
        <v>486912</v>
      </c>
      <c r="D33" s="9">
        <v>211130</v>
      </c>
      <c r="E33" s="10">
        <v>417546</v>
      </c>
      <c r="F33" s="11">
        <f>SUM(C33:E33)</f>
        <v>1115588</v>
      </c>
      <c r="G33" s="12">
        <v>215714</v>
      </c>
      <c r="H33" s="9">
        <v>357521</v>
      </c>
      <c r="I33" s="10">
        <v>200597</v>
      </c>
      <c r="J33" s="34">
        <f>SUM(G33:I33)</f>
        <v>773832</v>
      </c>
      <c r="K33" s="12"/>
      <c r="L33" s="9"/>
      <c r="M33" s="10"/>
      <c r="N33" s="11"/>
      <c r="O33" s="12"/>
      <c r="P33" s="9"/>
      <c r="Q33" s="10"/>
      <c r="R33" s="11"/>
      <c r="S33" s="11">
        <f>F33+J33+N33+R33</f>
        <v>1889420</v>
      </c>
    </row>
    <row r="34" spans="2:19" ht="15" customHeight="1" x14ac:dyDescent="0.15">
      <c r="B34" s="9" t="s">
        <v>24</v>
      </c>
      <c r="C34" s="9">
        <v>191494</v>
      </c>
      <c r="D34" s="9">
        <v>204522</v>
      </c>
      <c r="E34" s="10">
        <v>346609</v>
      </c>
      <c r="F34" s="11">
        <f>SUM(C34:E34)</f>
        <v>742625</v>
      </c>
      <c r="G34" s="12">
        <v>211493</v>
      </c>
      <c r="H34" s="9">
        <v>214507</v>
      </c>
      <c r="I34" s="10">
        <v>400965</v>
      </c>
      <c r="J34" s="34">
        <f>SUM(G34:I34)</f>
        <v>826965</v>
      </c>
      <c r="K34" s="12"/>
      <c r="L34" s="9"/>
      <c r="M34" s="10"/>
      <c r="N34" s="11"/>
      <c r="O34" s="12"/>
      <c r="P34" s="9"/>
      <c r="Q34" s="10"/>
      <c r="R34" s="11"/>
      <c r="S34" s="11">
        <f t="shared" ref="S34:S35" si="28">F34+J34+N34+R34</f>
        <v>1569590</v>
      </c>
    </row>
    <row r="35" spans="2:19" ht="15" customHeight="1" x14ac:dyDescent="0.15">
      <c r="B35" s="3" t="s">
        <v>28</v>
      </c>
      <c r="C35" s="14">
        <f>C33-C34</f>
        <v>295418</v>
      </c>
      <c r="D35" s="14">
        <f t="shared" ref="D35:E35" si="29">D33-D34</f>
        <v>6608</v>
      </c>
      <c r="E35" s="15">
        <f t="shared" si="29"/>
        <v>70937</v>
      </c>
      <c r="F35" s="16">
        <f t="shared" ref="F35:J35" si="30">F33-F34</f>
        <v>372963</v>
      </c>
      <c r="G35" s="17">
        <f>G33-G34</f>
        <v>4221</v>
      </c>
      <c r="H35" s="14">
        <f t="shared" ref="H35:I35" si="31">H33-H34</f>
        <v>143014</v>
      </c>
      <c r="I35" s="15">
        <f t="shared" si="31"/>
        <v>-200368</v>
      </c>
      <c r="J35" s="35">
        <f t="shared" si="30"/>
        <v>-53133</v>
      </c>
      <c r="K35" s="19"/>
      <c r="L35" s="3"/>
      <c r="M35" s="20"/>
      <c r="N35" s="21"/>
      <c r="O35" s="19"/>
      <c r="P35" s="3"/>
      <c r="Q35" s="20"/>
      <c r="R35" s="21"/>
      <c r="S35" s="11">
        <f t="shared" si="28"/>
        <v>319830</v>
      </c>
    </row>
    <row r="36" spans="2:19" ht="15" customHeight="1" thickBot="1" x14ac:dyDescent="0.2">
      <c r="B36" s="3" t="s">
        <v>25</v>
      </c>
      <c r="C36" s="14">
        <f>C35</f>
        <v>295418</v>
      </c>
      <c r="D36" s="14">
        <f>C36+D35</f>
        <v>302026</v>
      </c>
      <c r="E36" s="15">
        <f t="shared" ref="E36" si="32">D36+E35</f>
        <v>372963</v>
      </c>
      <c r="F36" s="22"/>
      <c r="G36" s="17">
        <f>G35</f>
        <v>4221</v>
      </c>
      <c r="H36" s="14">
        <f t="shared" ref="H36" si="33">G36+H35</f>
        <v>147235</v>
      </c>
      <c r="I36" s="15">
        <f t="shared" ref="I36" si="34">H36+I35</f>
        <v>-53133</v>
      </c>
      <c r="J36" s="36"/>
      <c r="K36" s="19"/>
      <c r="L36" s="3"/>
      <c r="M36" s="20"/>
      <c r="N36" s="24"/>
      <c r="O36" s="19"/>
      <c r="P36" s="3"/>
      <c r="Q36" s="20"/>
      <c r="R36" s="24"/>
      <c r="S36" s="24"/>
    </row>
    <row r="37" spans="2:19" ht="15" customHeight="1" x14ac:dyDescent="0.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19" ht="15" hidden="1" customHeight="1" thickBot="1" x14ac:dyDescent="0.2">
      <c r="B38" s="2" t="s">
        <v>31</v>
      </c>
      <c r="C38" s="2"/>
      <c r="D38" s="2" t="s">
        <v>32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2:19" ht="15" hidden="1" customHeight="1" x14ac:dyDescent="0.15">
      <c r="B39" s="3"/>
      <c r="C39" s="4" t="s">
        <v>2</v>
      </c>
      <c r="D39" s="4" t="s">
        <v>3</v>
      </c>
      <c r="E39" s="5" t="s">
        <v>4</v>
      </c>
      <c r="F39" s="6" t="s">
        <v>5</v>
      </c>
      <c r="G39" s="7" t="s">
        <v>6</v>
      </c>
      <c r="H39" s="4" t="s">
        <v>7</v>
      </c>
      <c r="I39" s="5" t="s">
        <v>8</v>
      </c>
      <c r="J39" s="8" t="s">
        <v>9</v>
      </c>
      <c r="K39" s="7" t="s">
        <v>10</v>
      </c>
      <c r="L39" s="4" t="s">
        <v>11</v>
      </c>
      <c r="M39" s="5" t="s">
        <v>12</v>
      </c>
      <c r="N39" s="6" t="s">
        <v>13</v>
      </c>
      <c r="O39" s="7" t="s">
        <v>14</v>
      </c>
      <c r="P39" s="4" t="s">
        <v>15</v>
      </c>
      <c r="Q39" s="5" t="s">
        <v>16</v>
      </c>
      <c r="R39" s="6" t="s">
        <v>17</v>
      </c>
      <c r="S39" s="6" t="s">
        <v>18</v>
      </c>
    </row>
    <row r="40" spans="2:19" ht="15" hidden="1" customHeight="1" x14ac:dyDescent="0.15">
      <c r="B40" s="9" t="s">
        <v>26</v>
      </c>
      <c r="C40" s="9">
        <f>C33-C27</f>
        <v>-10886</v>
      </c>
      <c r="D40" s="9">
        <f t="shared" ref="D40:E41" si="35">D33-D27</f>
        <v>1524</v>
      </c>
      <c r="E40" s="9">
        <f t="shared" si="35"/>
        <v>-4422</v>
      </c>
      <c r="F40" s="11">
        <f>SUM(C40:E40)</f>
        <v>-13784</v>
      </c>
      <c r="G40" s="12">
        <f>G33-G27</f>
        <v>-25003</v>
      </c>
      <c r="H40" s="12">
        <f t="shared" ref="H40:I41" si="36">H33-H27</f>
        <v>-14513</v>
      </c>
      <c r="I40" s="12">
        <f t="shared" si="36"/>
        <v>-12339</v>
      </c>
      <c r="J40" s="13">
        <f>SUM(G40:I40)</f>
        <v>-51855</v>
      </c>
      <c r="K40" s="12"/>
      <c r="L40" s="9"/>
      <c r="M40" s="10"/>
      <c r="N40" s="11"/>
      <c r="O40" s="12"/>
      <c r="P40" s="9"/>
      <c r="Q40" s="10"/>
      <c r="R40" s="11"/>
      <c r="S40" s="11">
        <f>F40+J40+N40+R40</f>
        <v>-65639</v>
      </c>
    </row>
    <row r="41" spans="2:19" ht="15" hidden="1" customHeight="1" x14ac:dyDescent="0.15">
      <c r="B41" s="9" t="s">
        <v>27</v>
      </c>
      <c r="C41" s="9">
        <f>C34-C28</f>
        <v>-6528</v>
      </c>
      <c r="D41" s="9">
        <f t="shared" si="35"/>
        <v>-83159</v>
      </c>
      <c r="E41" s="9">
        <f t="shared" si="35"/>
        <v>55612</v>
      </c>
      <c r="F41" s="11">
        <f>SUM(C41:E41)</f>
        <v>-34075</v>
      </c>
      <c r="G41" s="12">
        <f>G34-G28</f>
        <v>-21798</v>
      </c>
      <c r="H41" s="12">
        <f t="shared" si="36"/>
        <v>-23776</v>
      </c>
      <c r="I41" s="12">
        <f t="shared" si="36"/>
        <v>-72853</v>
      </c>
      <c r="J41" s="13">
        <f>SUM(G41:I41)</f>
        <v>-118427</v>
      </c>
      <c r="K41" s="12"/>
      <c r="L41" s="9"/>
      <c r="M41" s="10"/>
      <c r="N41" s="11"/>
      <c r="O41" s="12"/>
      <c r="P41" s="9"/>
      <c r="Q41" s="10"/>
      <c r="R41" s="11"/>
      <c r="S41" s="11">
        <f t="shared" ref="S41:S42" si="37">F41+J41+N41+R41</f>
        <v>-152502</v>
      </c>
    </row>
    <row r="42" spans="2:19" ht="15" hidden="1" customHeight="1" x14ac:dyDescent="0.15">
      <c r="B42" s="3" t="s">
        <v>29</v>
      </c>
      <c r="C42" s="14">
        <f>C40-C41</f>
        <v>-4358</v>
      </c>
      <c r="D42" s="14">
        <f t="shared" ref="D42:E42" si="38">D40-D41</f>
        <v>84683</v>
      </c>
      <c r="E42" s="14">
        <f t="shared" si="38"/>
        <v>-60034</v>
      </c>
      <c r="F42" s="16">
        <f t="shared" ref="F42" si="39">F40-F41</f>
        <v>20291</v>
      </c>
      <c r="G42" s="17">
        <f>G40-G41</f>
        <v>-3205</v>
      </c>
      <c r="H42" s="14">
        <f t="shared" ref="H42" si="40">H40-H41</f>
        <v>9263</v>
      </c>
      <c r="I42" s="15">
        <f t="shared" ref="I42:J42" si="41">I40-I41</f>
        <v>60514</v>
      </c>
      <c r="J42" s="18">
        <f t="shared" si="41"/>
        <v>66572</v>
      </c>
      <c r="K42" s="19"/>
      <c r="L42" s="3"/>
      <c r="M42" s="20"/>
      <c r="N42" s="21"/>
      <c r="O42" s="19"/>
      <c r="P42" s="3"/>
      <c r="Q42" s="20"/>
      <c r="R42" s="21"/>
      <c r="S42" s="11">
        <f t="shared" si="37"/>
        <v>86863</v>
      </c>
    </row>
    <row r="43" spans="2:19" ht="15" hidden="1" customHeight="1" thickBot="1" x14ac:dyDescent="0.2">
      <c r="B43" s="3" t="s">
        <v>30</v>
      </c>
      <c r="C43" s="14">
        <f>C42</f>
        <v>-4358</v>
      </c>
      <c r="D43" s="14">
        <f>C43+D42</f>
        <v>80325</v>
      </c>
      <c r="E43" s="15">
        <f t="shared" ref="E43" si="42">D43+E42</f>
        <v>20291</v>
      </c>
      <c r="F43" s="22"/>
      <c r="G43" s="17">
        <f>G42</f>
        <v>-3205</v>
      </c>
      <c r="H43" s="14">
        <f t="shared" ref="H43" si="43">G43+H42</f>
        <v>6058</v>
      </c>
      <c r="I43" s="15">
        <f t="shared" ref="I43" si="44">H43+I42</f>
        <v>66572</v>
      </c>
      <c r="J43" s="23"/>
      <c r="K43" s="19"/>
      <c r="L43" s="3"/>
      <c r="M43" s="20"/>
      <c r="N43" s="24"/>
      <c r="O43" s="19"/>
      <c r="P43" s="3"/>
      <c r="Q43" s="20"/>
      <c r="R43" s="24"/>
      <c r="S43" s="24"/>
    </row>
    <row r="44" spans="2:19" ht="15" hidden="1" customHeight="1" x14ac:dyDescent="0.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2:19" ht="15" customHeight="1" thickBot="1" x14ac:dyDescent="0.2">
      <c r="B45" s="2" t="s">
        <v>33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2:19" ht="15" customHeight="1" x14ac:dyDescent="0.15">
      <c r="B46" s="3"/>
      <c r="C46" s="4" t="s">
        <v>2</v>
      </c>
      <c r="D46" s="4" t="s">
        <v>3</v>
      </c>
      <c r="E46" s="5" t="s">
        <v>4</v>
      </c>
      <c r="F46" s="6" t="s">
        <v>5</v>
      </c>
      <c r="G46" s="7" t="s">
        <v>6</v>
      </c>
      <c r="H46" s="4" t="s">
        <v>7</v>
      </c>
      <c r="I46" s="5" t="s">
        <v>8</v>
      </c>
      <c r="J46" s="33" t="s">
        <v>9</v>
      </c>
      <c r="K46" s="7" t="s">
        <v>10</v>
      </c>
      <c r="L46" s="4" t="s">
        <v>11</v>
      </c>
      <c r="M46" s="5" t="s">
        <v>12</v>
      </c>
      <c r="N46" s="6" t="s">
        <v>13</v>
      </c>
      <c r="O46" s="7" t="s">
        <v>14</v>
      </c>
      <c r="P46" s="4" t="s">
        <v>15</v>
      </c>
      <c r="Q46" s="5" t="s">
        <v>16</v>
      </c>
      <c r="R46" s="6" t="s">
        <v>17</v>
      </c>
      <c r="S46" s="6" t="s">
        <v>18</v>
      </c>
    </row>
    <row r="47" spans="2:19" ht="15" customHeight="1" x14ac:dyDescent="0.15">
      <c r="B47" s="9" t="s">
        <v>26</v>
      </c>
      <c r="C47" s="9">
        <f>C11-C33</f>
        <v>-5119</v>
      </c>
      <c r="D47" s="9">
        <f t="shared" ref="D47:E48" si="45">D11-D33</f>
        <v>1230</v>
      </c>
      <c r="E47" s="9">
        <f t="shared" si="45"/>
        <v>1470</v>
      </c>
      <c r="F47" s="11">
        <f>SUM(C47:E47)</f>
        <v>-2419</v>
      </c>
      <c r="G47" s="12">
        <f>G11-G33</f>
        <v>8898</v>
      </c>
      <c r="H47" s="12">
        <f t="shared" ref="H47:I48" si="46">H11-H33</f>
        <v>-127714</v>
      </c>
      <c r="I47" s="12">
        <f t="shared" si="46"/>
        <v>42276</v>
      </c>
      <c r="J47" s="34">
        <f>SUM(G47:I47)</f>
        <v>-76540</v>
      </c>
      <c r="K47" s="12"/>
      <c r="L47" s="9"/>
      <c r="M47" s="10"/>
      <c r="N47" s="11"/>
      <c r="O47" s="12"/>
      <c r="P47" s="9"/>
      <c r="Q47" s="10"/>
      <c r="R47" s="11"/>
      <c r="S47" s="11">
        <f>F47+J47+N47+R47</f>
        <v>-78959</v>
      </c>
    </row>
    <row r="48" spans="2:19" ht="15" customHeight="1" x14ac:dyDescent="0.15">
      <c r="B48" s="9" t="s">
        <v>27</v>
      </c>
      <c r="C48" s="9">
        <f>C12-C34</f>
        <v>-15832</v>
      </c>
      <c r="D48" s="9">
        <f t="shared" si="45"/>
        <v>63595</v>
      </c>
      <c r="E48" s="9">
        <f t="shared" si="45"/>
        <v>-85773</v>
      </c>
      <c r="F48" s="11">
        <f>SUM(C48:E48)</f>
        <v>-38010</v>
      </c>
      <c r="G48" s="12">
        <f>G12-G34</f>
        <v>12458</v>
      </c>
      <c r="H48" s="12">
        <f t="shared" si="46"/>
        <v>9290</v>
      </c>
      <c r="I48" s="12">
        <f t="shared" si="46"/>
        <v>-14660</v>
      </c>
      <c r="J48" s="34">
        <f>SUM(G48:I48)</f>
        <v>7088</v>
      </c>
      <c r="K48" s="12"/>
      <c r="L48" s="9"/>
      <c r="M48" s="10"/>
      <c r="N48" s="11"/>
      <c r="O48" s="12"/>
      <c r="P48" s="9"/>
      <c r="Q48" s="10"/>
      <c r="R48" s="11"/>
      <c r="S48" s="11">
        <f t="shared" ref="S48:S49" si="47">F48+J48+N48+R48</f>
        <v>-30922</v>
      </c>
    </row>
    <row r="49" spans="2:19" ht="15" customHeight="1" thickBot="1" x14ac:dyDescent="0.2">
      <c r="B49" s="3" t="s">
        <v>29</v>
      </c>
      <c r="C49" s="14">
        <f>C47-C48</f>
        <v>10713</v>
      </c>
      <c r="D49" s="14">
        <f t="shared" ref="D49" si="48">D47-D48</f>
        <v>-62365</v>
      </c>
      <c r="E49" s="14">
        <f t="shared" ref="E49" si="49">E47-E48</f>
        <v>87243</v>
      </c>
      <c r="F49" s="22">
        <f t="shared" ref="F49" si="50">F47-F48</f>
        <v>35591</v>
      </c>
      <c r="G49" s="17">
        <f>G47-G48</f>
        <v>-3560</v>
      </c>
      <c r="H49" s="14">
        <f t="shared" ref="H49" si="51">H47-H48</f>
        <v>-137004</v>
      </c>
      <c r="I49" s="15">
        <f t="shared" ref="I49" si="52">I47-I48</f>
        <v>56936</v>
      </c>
      <c r="J49" s="36">
        <f t="shared" ref="J49" si="53">J47-J48</f>
        <v>-83628</v>
      </c>
      <c r="K49" s="19"/>
      <c r="L49" s="3"/>
      <c r="M49" s="20"/>
      <c r="N49" s="24"/>
      <c r="O49" s="19"/>
      <c r="P49" s="3"/>
      <c r="Q49" s="20"/>
      <c r="R49" s="24"/>
      <c r="S49" s="29">
        <f t="shared" si="47"/>
        <v>-48037</v>
      </c>
    </row>
  </sheetData>
  <phoneticPr fontId="2"/>
  <printOptions horizontalCentered="1"/>
  <pageMargins left="0.39370078740157483" right="0.59055118110236227" top="0.59055118110236227" bottom="0.59055118110236227" header="0.31496062992125984" footer="0.31496062992125984"/>
  <pageSetup paperSize="9" fitToHeight="0" orientation="landscape" r:id="rId1"/>
  <headerFooter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平成29年度と平成28年度の月別収支と実績の比較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docx</dc:creator>
  <cp:lastModifiedBy>FJ-USER</cp:lastModifiedBy>
  <cp:lastPrinted>2017-12-05T03:06:34Z</cp:lastPrinted>
  <dcterms:created xsi:type="dcterms:W3CDTF">2017-11-21T08:56:15Z</dcterms:created>
  <dcterms:modified xsi:type="dcterms:W3CDTF">2017-12-11T04:49:12Z</dcterms:modified>
</cp:coreProperties>
</file>