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11760"/>
  </bookViews>
  <sheets>
    <sheet name="平成29年度と平成28年度の入院・外来の月別収益の比較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H33" i="2"/>
  <c r="I33" i="2"/>
  <c r="G33" i="2"/>
  <c r="F33" i="2"/>
  <c r="D33" i="2"/>
  <c r="E33" i="2"/>
  <c r="C33" i="2"/>
  <c r="J19" i="2"/>
  <c r="H19" i="2"/>
  <c r="I19" i="2"/>
  <c r="G19" i="2"/>
  <c r="F19" i="2"/>
  <c r="D19" i="2"/>
  <c r="E19" i="2"/>
  <c r="C19" i="2"/>
  <c r="J12" i="2"/>
  <c r="F12" i="2"/>
  <c r="H12" i="2"/>
  <c r="I12" i="2"/>
  <c r="G12" i="2"/>
  <c r="D12" i="2"/>
  <c r="E12" i="2"/>
  <c r="C12" i="2"/>
  <c r="H7" i="2"/>
  <c r="I7" i="2"/>
  <c r="G7" i="2"/>
  <c r="D7" i="2"/>
  <c r="E7" i="2"/>
  <c r="C7" i="2"/>
  <c r="I45" i="2"/>
  <c r="H45" i="2"/>
  <c r="G45" i="2"/>
  <c r="G46" i="2" s="1"/>
  <c r="E45" i="2"/>
  <c r="D45" i="2"/>
  <c r="C45" i="2"/>
  <c r="I44" i="2"/>
  <c r="H44" i="2"/>
  <c r="G44" i="2"/>
  <c r="E44" i="2"/>
  <c r="D44" i="2"/>
  <c r="C44" i="2"/>
  <c r="I38" i="2"/>
  <c r="H38" i="2"/>
  <c r="G38" i="2"/>
  <c r="E38" i="2"/>
  <c r="D38" i="2"/>
  <c r="C38" i="2"/>
  <c r="I37" i="2"/>
  <c r="H37" i="2"/>
  <c r="G37" i="2"/>
  <c r="E37" i="2"/>
  <c r="D37" i="2"/>
  <c r="C37" i="2"/>
  <c r="J32" i="2"/>
  <c r="F32" i="2"/>
  <c r="J31" i="2"/>
  <c r="F31" i="2"/>
  <c r="I27" i="2"/>
  <c r="H27" i="2"/>
  <c r="G27" i="2"/>
  <c r="G28" i="2" s="1"/>
  <c r="H28" i="2" s="1"/>
  <c r="E27" i="2"/>
  <c r="D27" i="2"/>
  <c r="C27" i="2"/>
  <c r="C28" i="2" s="1"/>
  <c r="D28" i="2" s="1"/>
  <c r="J26" i="2"/>
  <c r="F26" i="2"/>
  <c r="J25" i="2"/>
  <c r="F25" i="2"/>
  <c r="I18" i="2"/>
  <c r="H18" i="2"/>
  <c r="G18" i="2"/>
  <c r="E18" i="2"/>
  <c r="D18" i="2"/>
  <c r="C18" i="2"/>
  <c r="I17" i="2"/>
  <c r="H17" i="2"/>
  <c r="G17" i="2"/>
  <c r="E17" i="2"/>
  <c r="D17" i="2"/>
  <c r="C17" i="2"/>
  <c r="J11" i="2"/>
  <c r="F11" i="2"/>
  <c r="J10" i="2"/>
  <c r="F10" i="2"/>
  <c r="J6" i="2"/>
  <c r="F6" i="2"/>
  <c r="J5" i="2"/>
  <c r="J7" i="2" s="1"/>
  <c r="F5" i="2"/>
  <c r="F7" i="2" s="1"/>
  <c r="I46" i="2" l="1"/>
  <c r="H39" i="2"/>
  <c r="H46" i="2"/>
  <c r="E46" i="2"/>
  <c r="D39" i="2"/>
  <c r="D46" i="2"/>
  <c r="C46" i="2"/>
  <c r="J45" i="2"/>
  <c r="S31" i="2"/>
  <c r="G20" i="2"/>
  <c r="S6" i="2"/>
  <c r="S26" i="2"/>
  <c r="E39" i="2"/>
  <c r="C39" i="2"/>
  <c r="C40" i="2" s="1"/>
  <c r="D40" i="2" s="1"/>
  <c r="S5" i="2"/>
  <c r="S25" i="2"/>
  <c r="J37" i="2"/>
  <c r="S32" i="2"/>
  <c r="F37" i="2"/>
  <c r="F44" i="2"/>
  <c r="S10" i="2"/>
  <c r="E28" i="2"/>
  <c r="J17" i="2"/>
  <c r="F18" i="2"/>
  <c r="J27" i="2"/>
  <c r="I28" i="2"/>
  <c r="I39" i="2"/>
  <c r="F45" i="2"/>
  <c r="J18" i="2"/>
  <c r="F27" i="2"/>
  <c r="F17" i="2"/>
  <c r="C20" i="2"/>
  <c r="D20" i="2" s="1"/>
  <c r="G39" i="2"/>
  <c r="G40" i="2" s="1"/>
  <c r="H40" i="2" s="1"/>
  <c r="J44" i="2"/>
  <c r="F38" i="2"/>
  <c r="J38" i="2"/>
  <c r="S11" i="2"/>
  <c r="S33" i="2" l="1"/>
  <c r="J46" i="2"/>
  <c r="F46" i="2"/>
  <c r="J39" i="2"/>
  <c r="S37" i="2"/>
  <c r="S45" i="2"/>
  <c r="H20" i="2"/>
  <c r="I20" i="2" s="1"/>
  <c r="E20" i="2"/>
  <c r="S12" i="2"/>
  <c r="S27" i="2"/>
  <c r="I40" i="2"/>
  <c r="E40" i="2"/>
  <c r="S7" i="2"/>
  <c r="S44" i="2"/>
  <c r="S18" i="2"/>
  <c r="S17" i="2"/>
  <c r="S38" i="2"/>
  <c r="F39" i="2"/>
  <c r="S39" i="2" s="1"/>
  <c r="S46" i="2" l="1"/>
  <c r="S19" i="2"/>
</calcChain>
</file>

<file path=xl/sharedStrings.xml><?xml version="1.0" encoding="utf-8"?>
<sst xmlns="http://schemas.openxmlformats.org/spreadsheetml/2006/main" count="151" uniqueCount="38">
  <si>
    <t>平成28年度</t>
    <rPh sb="0" eb="2">
      <t>ヘイセイ</t>
    </rPh>
    <rPh sb="4" eb="6">
      <t>ネンド</t>
    </rPh>
    <phoneticPr fontId="2"/>
  </si>
  <si>
    <t>収益予算</t>
    <rPh sb="0" eb="2">
      <t>シュウエキ</t>
    </rPh>
    <rPh sb="2" eb="4">
      <t>ヨサン</t>
    </rPh>
    <phoneticPr fontId="2"/>
  </si>
  <si>
    <t>4月</t>
    <rPh sb="1" eb="2">
      <t>ツキ</t>
    </rPh>
    <phoneticPr fontId="2"/>
  </si>
  <si>
    <t>5月</t>
  </si>
  <si>
    <t>6月</t>
  </si>
  <si>
    <t>第１四半期計</t>
    <rPh sb="0" eb="1">
      <t>ダイ</t>
    </rPh>
    <rPh sb="2" eb="5">
      <t>シハンキ</t>
    </rPh>
    <rPh sb="5" eb="6">
      <t>ケイ</t>
    </rPh>
    <phoneticPr fontId="2"/>
  </si>
  <si>
    <t>7月</t>
    <rPh sb="1" eb="2">
      <t>ツキ</t>
    </rPh>
    <phoneticPr fontId="2"/>
  </si>
  <si>
    <t>8月</t>
  </si>
  <si>
    <t>9月</t>
  </si>
  <si>
    <t>第2四半期計</t>
    <rPh sb="0" eb="1">
      <t>ダイ</t>
    </rPh>
    <rPh sb="2" eb="5">
      <t>シハンキ</t>
    </rPh>
    <rPh sb="5" eb="6">
      <t>ケイ</t>
    </rPh>
    <phoneticPr fontId="2"/>
  </si>
  <si>
    <t>10月</t>
    <rPh sb="2" eb="3">
      <t>ツキ</t>
    </rPh>
    <phoneticPr fontId="2"/>
  </si>
  <si>
    <t>11月</t>
  </si>
  <si>
    <t>12月</t>
  </si>
  <si>
    <t>第3四半期計</t>
    <rPh sb="0" eb="1">
      <t>ダイ</t>
    </rPh>
    <rPh sb="2" eb="5">
      <t>シハンキ</t>
    </rPh>
    <rPh sb="5" eb="6">
      <t>ケイ</t>
    </rPh>
    <phoneticPr fontId="2"/>
  </si>
  <si>
    <t>1月</t>
    <rPh sb="1" eb="2">
      <t>ツキ</t>
    </rPh>
    <phoneticPr fontId="2"/>
  </si>
  <si>
    <t>2月</t>
  </si>
  <si>
    <t>3月</t>
  </si>
  <si>
    <t>第4四半期計</t>
    <rPh sb="0" eb="1">
      <t>ダイ</t>
    </rPh>
    <rPh sb="2" eb="5">
      <t>シハンキ</t>
    </rPh>
    <rPh sb="5" eb="6">
      <t>ケイ</t>
    </rPh>
    <phoneticPr fontId="2"/>
  </si>
  <si>
    <t>累計</t>
    <rPh sb="0" eb="2">
      <t>ルイケイ</t>
    </rPh>
    <phoneticPr fontId="2"/>
  </si>
  <si>
    <t>費用予算</t>
    <rPh sb="0" eb="2">
      <t>ヒヨウ</t>
    </rPh>
    <rPh sb="2" eb="4">
      <t>ヨサン</t>
    </rPh>
    <phoneticPr fontId="2"/>
  </si>
  <si>
    <t>収支予算</t>
    <rPh sb="0" eb="2">
      <t>シュウシ</t>
    </rPh>
    <rPh sb="2" eb="4">
      <t>ヨサン</t>
    </rPh>
    <phoneticPr fontId="2"/>
  </si>
  <si>
    <t>収支予算累計</t>
    <rPh sb="0" eb="2">
      <t>シュウシ</t>
    </rPh>
    <rPh sb="2" eb="4">
      <t>ヨサン</t>
    </rPh>
    <rPh sb="4" eb="6">
      <t>ルイケイ</t>
    </rPh>
    <phoneticPr fontId="2"/>
  </si>
  <si>
    <t>平成29年度</t>
    <rPh sb="0" eb="2">
      <t>ヘイセイ</t>
    </rPh>
    <rPh sb="4" eb="6">
      <t>ネンド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</si>
  <si>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</si>
  <si>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</si>
  <si>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収支</t>
    <rPh sb="0" eb="2">
      <t>シュウシ</t>
    </rPh>
    <phoneticPr fontId="2"/>
  </si>
  <si>
    <t>収支累計</t>
    <rPh sb="0" eb="2">
      <t>シュウシ</t>
    </rPh>
    <rPh sb="2" eb="4">
      <t>ルイケイ</t>
    </rPh>
    <phoneticPr fontId="2"/>
  </si>
  <si>
    <t>予算と実績の比較</t>
    <rPh sb="0" eb="2">
      <t>ヨサン</t>
    </rPh>
    <rPh sb="3" eb="5">
      <t>ジッセキ</t>
    </rPh>
    <rPh sb="6" eb="8">
      <t>ヒカク</t>
    </rPh>
    <phoneticPr fontId="2"/>
  </si>
  <si>
    <t>実績-予算</t>
    <rPh sb="0" eb="2">
      <t>ジッセキ</t>
    </rPh>
    <rPh sb="3" eb="5">
      <t>ヨサン</t>
    </rPh>
    <phoneticPr fontId="2"/>
  </si>
  <si>
    <t>平成29年度と平成28年度の比較</t>
    <rPh sb="0" eb="2">
      <t>ヘイセイ</t>
    </rPh>
    <rPh sb="4" eb="6">
      <t>ネンド</t>
    </rPh>
    <rPh sb="7" eb="9">
      <t>ヘイセイ</t>
    </rPh>
    <rPh sb="11" eb="13">
      <t>ネンド</t>
    </rPh>
    <rPh sb="14" eb="16">
      <t>ヒカク</t>
    </rPh>
    <phoneticPr fontId="2"/>
  </si>
  <si>
    <t>平成29年度と平成28年度の入院・外来の月別収益の比較</t>
    <rPh sb="0" eb="2">
      <t>ヘイセイ</t>
    </rPh>
    <rPh sb="4" eb="6">
      <t>ネンド</t>
    </rPh>
    <rPh sb="7" eb="9">
      <t>ヘイセイ</t>
    </rPh>
    <rPh sb="11" eb="13">
      <t>ネンド</t>
    </rPh>
    <rPh sb="14" eb="16">
      <t>ニュウイン</t>
    </rPh>
    <rPh sb="17" eb="19">
      <t>ガイライ</t>
    </rPh>
    <rPh sb="20" eb="22">
      <t>ツキベツ</t>
    </rPh>
    <rPh sb="22" eb="24">
      <t>シュウエキ</t>
    </rPh>
    <rPh sb="25" eb="27">
      <t>ヒカク</t>
    </rPh>
    <phoneticPr fontId="2"/>
  </si>
  <si>
    <t>入院予算</t>
    <rPh sb="0" eb="2">
      <t>ニュウイン</t>
    </rPh>
    <rPh sb="2" eb="4">
      <t>ヨサン</t>
    </rPh>
    <phoneticPr fontId="2"/>
  </si>
  <si>
    <t>外来予算</t>
    <rPh sb="0" eb="2">
      <t>ガイライ</t>
    </rPh>
    <rPh sb="2" eb="4">
      <t>ヨサン</t>
    </rPh>
    <phoneticPr fontId="2"/>
  </si>
  <si>
    <t>計</t>
    <rPh sb="0" eb="1">
      <t>ケイ</t>
    </rPh>
    <phoneticPr fontId="2"/>
  </si>
  <si>
    <t>入院実績</t>
    <rPh sb="0" eb="2">
      <t>ニュウイン</t>
    </rPh>
    <rPh sb="2" eb="4">
      <t>ジッセキ</t>
    </rPh>
    <phoneticPr fontId="2"/>
  </si>
  <si>
    <t>外来実績</t>
    <rPh sb="0" eb="2">
      <t>ガイライ</t>
    </rPh>
    <rPh sb="2" eb="4">
      <t>ジッセキ</t>
    </rPh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</si>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</sst>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3" xfId="0" applyNumberFormat="1" applyBorder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38" fontId="3" fillId="0" borderId="5" xfId="0" applyNumberFormat="1" applyFont="1" applyBorder="1">
      <alignment vertical="center"/>
    </xf>
    <xf numFmtId="38" fontId="3" fillId="0" borderId="6" xfId="0" applyNumberFormat="1" applyFon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38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38" fontId="3" fillId="0" borderId="6" xfId="1" applyFont="1" applyBorder="1">
      <alignment vertical="center"/>
    </xf>
    <xf numFmtId="38" fontId="3" fillId="0" borderId="7" xfId="0" applyNumberFormat="1" applyFont="1" applyBorder="1">
      <alignment vertical="center"/>
    </xf>
    <xf numFmtId="0" fontId="3" fillId="0" borderId="7" xfId="0" applyFont="1" applyBorder="1">
      <alignment vertical="center"/>
    </xf>
    <xf numFmtId="38" fontId="0" fillId="2" borderId="1" xfId="1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38" fontId="3" fillId="3" borderId="5" xfId="1" applyFont="1" applyFill="1" applyBorder="1">
      <alignment vertical="center"/>
    </xf>
    <xf numFmtId="38" fontId="3" fillId="3" borderId="6" xfId="0" applyNumberFormat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2" borderId="2" xfId="1" applyFont="1" applyFill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zoomScaleNormal="100" workbookViewId="0">
      <selection activeCell="A22" sqref="A22"/>
    </sheetView>
  </sheetViews>
  <sheetFormatPr defaultRowHeight="13.5" x14ac:dyDescent="0.15"/>
  <cols>
    <col min="2" max="2" width="13" bestFit="1" customWidth="1"/>
    <col min="6" max="6" width="12.375" bestFit="1" customWidth="1"/>
    <col min="10" max="10" width="12.125" bestFit="1" customWidth="1"/>
    <col min="11" max="13" width="0" hidden="1" customWidth="1"/>
    <col min="14" max="14" width="12.125" hidden="1" customWidth="1"/>
    <col min="15" max="17" width="0" hidden="1" customWidth="1"/>
    <col min="18" max="18" width="12.125" hidden="1" customWidth="1"/>
    <col min="19" max="19" width="12.625" bestFit="1" customWidth="1"/>
  </cols>
  <sheetData>
    <row r="1" spans="1:20" ht="18.75" x14ac:dyDescent="0.1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3" spans="1:20" ht="14.25" thickBot="1" x14ac:dyDescent="0.2">
      <c r="B3" t="s">
        <v>22</v>
      </c>
    </row>
    <row r="4" spans="1:20" x14ac:dyDescent="0.15">
      <c r="B4" s="2"/>
      <c r="C4" s="3" t="s">
        <v>2</v>
      </c>
      <c r="D4" s="3" t="s">
        <v>3</v>
      </c>
      <c r="E4" s="6" t="s">
        <v>4</v>
      </c>
      <c r="F4" s="12" t="s">
        <v>5</v>
      </c>
      <c r="G4" s="9" t="s">
        <v>6</v>
      </c>
      <c r="H4" s="3" t="s">
        <v>7</v>
      </c>
      <c r="I4" s="6" t="s">
        <v>8</v>
      </c>
      <c r="J4" s="28" t="s">
        <v>9</v>
      </c>
      <c r="K4" s="9" t="s">
        <v>10</v>
      </c>
      <c r="L4" s="3" t="s">
        <v>11</v>
      </c>
      <c r="M4" s="6" t="s">
        <v>12</v>
      </c>
      <c r="N4" s="12" t="s">
        <v>13</v>
      </c>
      <c r="O4" s="9" t="s">
        <v>14</v>
      </c>
      <c r="P4" s="3" t="s">
        <v>15</v>
      </c>
      <c r="Q4" s="6" t="s">
        <v>16</v>
      </c>
      <c r="R4" s="12" t="s">
        <v>17</v>
      </c>
      <c r="S4" s="12" t="s">
        <v>18</v>
      </c>
    </row>
    <row r="5" spans="1:20" x14ac:dyDescent="0.15">
      <c r="B5" s="4" t="s">
        <v>31</v>
      </c>
      <c r="C5" s="4">
        <v>102337</v>
      </c>
      <c r="D5" s="4">
        <v>109692</v>
      </c>
      <c r="E5" s="7">
        <v>106643</v>
      </c>
      <c r="F5" s="13">
        <f>SUM(C5:E5)</f>
        <v>318672</v>
      </c>
      <c r="G5" s="10">
        <v>104639</v>
      </c>
      <c r="H5" s="4">
        <v>114819</v>
      </c>
      <c r="I5" s="7">
        <v>107225</v>
      </c>
      <c r="J5" s="29">
        <f>SUM(G5:I5)</f>
        <v>326683</v>
      </c>
      <c r="K5" s="10"/>
      <c r="L5" s="4"/>
      <c r="M5" s="7"/>
      <c r="N5" s="13"/>
      <c r="O5" s="10"/>
      <c r="P5" s="4"/>
      <c r="Q5" s="7"/>
      <c r="R5" s="13"/>
      <c r="S5" s="13">
        <f>F5+J5+N5+R5</f>
        <v>645355</v>
      </c>
    </row>
    <row r="6" spans="1:20" x14ac:dyDescent="0.15">
      <c r="B6" s="4" t="s">
        <v>32</v>
      </c>
      <c r="C6" s="4">
        <v>73338</v>
      </c>
      <c r="D6" s="4">
        <v>74739</v>
      </c>
      <c r="E6" s="7">
        <v>74687</v>
      </c>
      <c r="F6" s="13">
        <f>SUM(C6:E6)</f>
        <v>222764</v>
      </c>
      <c r="G6" s="10">
        <v>79731</v>
      </c>
      <c r="H6" s="4">
        <v>80316</v>
      </c>
      <c r="I6" s="7">
        <v>75043</v>
      </c>
      <c r="J6" s="29">
        <f>SUM(G6:I6)</f>
        <v>235090</v>
      </c>
      <c r="K6" s="10"/>
      <c r="L6" s="4"/>
      <c r="M6" s="7"/>
      <c r="N6" s="13"/>
      <c r="O6" s="10"/>
      <c r="P6" s="4"/>
      <c r="Q6" s="7"/>
      <c r="R6" s="13"/>
      <c r="S6" s="13">
        <f t="shared" ref="S6:S7" si="0">F6+J6+N6+R6</f>
        <v>457854</v>
      </c>
    </row>
    <row r="7" spans="1:20" ht="14.25" thickBot="1" x14ac:dyDescent="0.2">
      <c r="B7" s="2" t="s">
        <v>33</v>
      </c>
      <c r="C7" s="5">
        <f>C5+C6</f>
        <v>175675</v>
      </c>
      <c r="D7" s="5">
        <f t="shared" ref="D7:E7" si="1">D5+D6</f>
        <v>184431</v>
      </c>
      <c r="E7" s="5">
        <f t="shared" si="1"/>
        <v>181330</v>
      </c>
      <c r="F7" s="15">
        <f>F5+F6</f>
        <v>541436</v>
      </c>
      <c r="G7" s="11">
        <f>G5+G6</f>
        <v>184370</v>
      </c>
      <c r="H7" s="11">
        <f t="shared" ref="H7:I7" si="2">H5+H6</f>
        <v>195135</v>
      </c>
      <c r="I7" s="11">
        <f t="shared" si="2"/>
        <v>182268</v>
      </c>
      <c r="J7" s="30">
        <f>J5+J6</f>
        <v>561773</v>
      </c>
      <c r="K7" s="16"/>
      <c r="L7" s="2"/>
      <c r="M7" s="17"/>
      <c r="N7" s="18"/>
      <c r="O7" s="16"/>
      <c r="P7" s="2"/>
      <c r="Q7" s="17"/>
      <c r="R7" s="18"/>
      <c r="S7" s="24">
        <f t="shared" si="0"/>
        <v>1103209</v>
      </c>
    </row>
    <row r="8" spans="1:20" ht="14.25" thickBot="1" x14ac:dyDescent="0.2"/>
    <row r="9" spans="1:20" x14ac:dyDescent="0.15">
      <c r="B9" s="2"/>
      <c r="C9" s="3" t="s">
        <v>2</v>
      </c>
      <c r="D9" s="3" t="s">
        <v>3</v>
      </c>
      <c r="E9" s="6" t="s">
        <v>4</v>
      </c>
      <c r="F9" s="12" t="s">
        <v>5</v>
      </c>
      <c r="G9" s="9" t="s">
        <v>6</v>
      </c>
      <c r="H9" s="3" t="s">
        <v>7</v>
      </c>
      <c r="I9" s="6" t="s">
        <v>8</v>
      </c>
      <c r="J9" s="28" t="s">
        <v>9</v>
      </c>
      <c r="K9" s="9" t="s">
        <v>10</v>
      </c>
      <c r="L9" s="3" t="s">
        <v>11</v>
      </c>
      <c r="M9" s="6" t="s">
        <v>12</v>
      </c>
      <c r="N9" s="12" t="s">
        <v>13</v>
      </c>
      <c r="O9" s="9" t="s">
        <v>14</v>
      </c>
      <c r="P9" s="3" t="s">
        <v>15</v>
      </c>
      <c r="Q9" s="6" t="s">
        <v>16</v>
      </c>
      <c r="R9" s="12" t="s">
        <v>17</v>
      </c>
      <c r="S9" s="12" t="s">
        <v>18</v>
      </c>
    </row>
    <row r="10" spans="1:20" x14ac:dyDescent="0.15">
      <c r="B10" s="4" t="s">
        <v>34</v>
      </c>
      <c r="C10" s="4">
        <v>78334</v>
      </c>
      <c r="D10" s="4">
        <v>90413</v>
      </c>
      <c r="E10" s="7">
        <v>93811</v>
      </c>
      <c r="F10" s="13">
        <f>SUM(C10:E10)</f>
        <v>262558</v>
      </c>
      <c r="G10" s="10">
        <v>100657</v>
      </c>
      <c r="H10" s="4">
        <v>105064</v>
      </c>
      <c r="I10" s="7">
        <v>95219</v>
      </c>
      <c r="J10" s="31">
        <f>SUM(G10:I10)</f>
        <v>300940</v>
      </c>
      <c r="K10" s="32"/>
      <c r="L10" s="27"/>
      <c r="M10" s="33"/>
      <c r="N10" s="31"/>
      <c r="O10" s="32"/>
      <c r="P10" s="27"/>
      <c r="Q10" s="33"/>
      <c r="R10" s="31"/>
      <c r="S10" s="31">
        <f>F10+J10+N10+R10</f>
        <v>563498</v>
      </c>
    </row>
    <row r="11" spans="1:20" x14ac:dyDescent="0.15">
      <c r="B11" s="4" t="s">
        <v>35</v>
      </c>
      <c r="C11" s="4">
        <v>79061</v>
      </c>
      <c r="D11" s="4">
        <v>86226</v>
      </c>
      <c r="E11" s="7">
        <v>85376</v>
      </c>
      <c r="F11" s="13">
        <f>SUM(C11:E11)</f>
        <v>250663</v>
      </c>
      <c r="G11" s="10">
        <v>83251</v>
      </c>
      <c r="H11" s="4">
        <v>92790</v>
      </c>
      <c r="I11" s="7">
        <v>83970</v>
      </c>
      <c r="J11" s="31">
        <f>SUM(G11:I11)</f>
        <v>260011</v>
      </c>
      <c r="K11" s="32"/>
      <c r="L11" s="27"/>
      <c r="M11" s="33"/>
      <c r="N11" s="31"/>
      <c r="O11" s="32"/>
      <c r="P11" s="27"/>
      <c r="Q11" s="33"/>
      <c r="R11" s="31"/>
      <c r="S11" s="31">
        <f t="shared" ref="S11:S12" si="3">F11+J11+N11+R11</f>
        <v>510674</v>
      </c>
    </row>
    <row r="12" spans="1:20" ht="14.25" thickBot="1" x14ac:dyDescent="0.2">
      <c r="B12" s="2" t="s">
        <v>33</v>
      </c>
      <c r="C12" s="5">
        <f>C10+C11</f>
        <v>157395</v>
      </c>
      <c r="D12" s="5">
        <f t="shared" ref="D12:E12" si="4">D10+D11</f>
        <v>176639</v>
      </c>
      <c r="E12" s="5">
        <f t="shared" si="4"/>
        <v>179187</v>
      </c>
      <c r="F12" s="15">
        <f>F10+F11</f>
        <v>513221</v>
      </c>
      <c r="G12" s="11">
        <f>G10+G11</f>
        <v>183908</v>
      </c>
      <c r="H12" s="11">
        <f t="shared" ref="H12:I12" si="5">H10+H11</f>
        <v>197854</v>
      </c>
      <c r="I12" s="11">
        <f t="shared" si="5"/>
        <v>179189</v>
      </c>
      <c r="J12" s="30">
        <f>J10+J11</f>
        <v>560951</v>
      </c>
      <c r="K12" s="16"/>
      <c r="L12" s="2"/>
      <c r="M12" s="17"/>
      <c r="N12" s="18"/>
      <c r="O12" s="16"/>
      <c r="P12" s="2"/>
      <c r="Q12" s="17"/>
      <c r="R12" s="18"/>
      <c r="S12" s="24">
        <f t="shared" si="3"/>
        <v>1074172</v>
      </c>
    </row>
    <row r="13" spans="1:20" x14ac:dyDescent="0.15">
      <c r="B13" s="20"/>
      <c r="C13" s="21"/>
      <c r="D13" s="21"/>
      <c r="E13" s="21"/>
      <c r="F13" s="22"/>
      <c r="G13" s="21"/>
      <c r="H13" s="21"/>
      <c r="I13" s="21"/>
      <c r="J13" s="22"/>
      <c r="K13" s="20"/>
      <c r="L13" s="20"/>
      <c r="M13" s="20"/>
      <c r="N13" s="23"/>
      <c r="O13" s="20"/>
      <c r="P13" s="20"/>
      <c r="Q13" s="20"/>
      <c r="R13" s="23"/>
      <c r="S13" s="23"/>
    </row>
    <row r="14" spans="1:20" x14ac:dyDescent="0.15">
      <c r="B14" s="20"/>
      <c r="C14" s="21"/>
      <c r="D14" s="21"/>
      <c r="E14" s="21"/>
      <c r="F14" s="22"/>
      <c r="G14" s="21"/>
      <c r="H14" s="21"/>
      <c r="I14" s="21"/>
      <c r="J14" s="22"/>
      <c r="K14" s="20"/>
      <c r="L14" s="20"/>
      <c r="M14" s="20"/>
      <c r="N14" s="23"/>
      <c r="O14" s="20"/>
      <c r="P14" s="20"/>
      <c r="Q14" s="20"/>
      <c r="R14" s="23"/>
      <c r="S14" s="23"/>
    </row>
    <row r="15" spans="1:20" ht="14.25" thickBot="1" x14ac:dyDescent="0.2">
      <c r="B15" t="s">
        <v>27</v>
      </c>
      <c r="D15" t="s">
        <v>28</v>
      </c>
    </row>
    <row r="16" spans="1:20" x14ac:dyDescent="0.15">
      <c r="B16" s="2"/>
      <c r="C16" s="3" t="s">
        <v>2</v>
      </c>
      <c r="D16" s="3" t="s">
        <v>3</v>
      </c>
      <c r="E16" s="6" t="s">
        <v>4</v>
      </c>
      <c r="F16" s="12" t="s">
        <v>5</v>
      </c>
      <c r="G16" s="9" t="s">
        <v>6</v>
      </c>
      <c r="H16" s="3" t="s">
        <v>7</v>
      </c>
      <c r="I16" s="6" t="s">
        <v>8</v>
      </c>
      <c r="J16" s="28" t="s">
        <v>9</v>
      </c>
      <c r="K16" s="9" t="s">
        <v>10</v>
      </c>
      <c r="L16" s="3" t="s">
        <v>11</v>
      </c>
      <c r="M16" s="6" t="s">
        <v>12</v>
      </c>
      <c r="N16" s="12" t="s">
        <v>13</v>
      </c>
      <c r="O16" s="9" t="s">
        <v>14</v>
      </c>
      <c r="P16" s="3" t="s">
        <v>15</v>
      </c>
      <c r="Q16" s="6" t="s">
        <v>16</v>
      </c>
      <c r="R16" s="12" t="s">
        <v>17</v>
      </c>
      <c r="S16" s="12" t="s">
        <v>18</v>
      </c>
    </row>
    <row r="17" spans="2:19" x14ac:dyDescent="0.15">
      <c r="B17" s="4" t="s">
        <v>36</v>
      </c>
      <c r="C17" s="4">
        <f t="shared" ref="C17:E18" si="6">C10-C5</f>
        <v>-24003</v>
      </c>
      <c r="D17" s="4">
        <f t="shared" si="6"/>
        <v>-19279</v>
      </c>
      <c r="E17" s="4">
        <f t="shared" si="6"/>
        <v>-12832</v>
      </c>
      <c r="F17" s="13">
        <f>SUM(C17:E17)</f>
        <v>-56114</v>
      </c>
      <c r="G17" s="10">
        <f t="shared" ref="G17:I18" si="7">G10-G5</f>
        <v>-3982</v>
      </c>
      <c r="H17" s="10">
        <f t="shared" si="7"/>
        <v>-9755</v>
      </c>
      <c r="I17" s="10">
        <f t="shared" si="7"/>
        <v>-12006</v>
      </c>
      <c r="J17" s="29">
        <f>SUM(G17:I17)</f>
        <v>-25743</v>
      </c>
      <c r="K17" s="10"/>
      <c r="L17" s="4"/>
      <c r="M17" s="7"/>
      <c r="N17" s="13"/>
      <c r="O17" s="10"/>
      <c r="P17" s="4"/>
      <c r="Q17" s="7"/>
      <c r="R17" s="13"/>
      <c r="S17" s="13">
        <f>F17+J17+N17+R17</f>
        <v>-81857</v>
      </c>
    </row>
    <row r="18" spans="2:19" x14ac:dyDescent="0.15">
      <c r="B18" s="4" t="s">
        <v>37</v>
      </c>
      <c r="C18" s="4">
        <f t="shared" si="6"/>
        <v>5723</v>
      </c>
      <c r="D18" s="4">
        <f t="shared" si="6"/>
        <v>11487</v>
      </c>
      <c r="E18" s="4">
        <f t="shared" si="6"/>
        <v>10689</v>
      </c>
      <c r="F18" s="13">
        <f>SUM(C18:E18)</f>
        <v>27899</v>
      </c>
      <c r="G18" s="10">
        <f t="shared" si="7"/>
        <v>3520</v>
      </c>
      <c r="H18" s="10">
        <f t="shared" si="7"/>
        <v>12474</v>
      </c>
      <c r="I18" s="10">
        <f t="shared" si="7"/>
        <v>8927</v>
      </c>
      <c r="J18" s="29">
        <f>SUM(G18:I18)</f>
        <v>24921</v>
      </c>
      <c r="K18" s="10"/>
      <c r="L18" s="4"/>
      <c r="M18" s="7"/>
      <c r="N18" s="13"/>
      <c r="O18" s="10"/>
      <c r="P18" s="4"/>
      <c r="Q18" s="7"/>
      <c r="R18" s="13"/>
      <c r="S18" s="13">
        <f t="shared" ref="S18:S19" si="8">F18+J18+N18+R18</f>
        <v>52820</v>
      </c>
    </row>
    <row r="19" spans="2:19" ht="14.25" thickBot="1" x14ac:dyDescent="0.2">
      <c r="B19" s="2" t="s">
        <v>33</v>
      </c>
      <c r="C19" s="5">
        <f>C17+C18</f>
        <v>-18280</v>
      </c>
      <c r="D19" s="5">
        <f t="shared" ref="D19:E19" si="9">D17+D18</f>
        <v>-7792</v>
      </c>
      <c r="E19" s="5">
        <f t="shared" si="9"/>
        <v>-2143</v>
      </c>
      <c r="F19" s="15">
        <f>F17+F18</f>
        <v>-28215</v>
      </c>
      <c r="G19" s="11">
        <f>G17+G18</f>
        <v>-462</v>
      </c>
      <c r="H19" s="11">
        <f t="shared" ref="H19:I19" si="10">H17+H18</f>
        <v>2719</v>
      </c>
      <c r="I19" s="11">
        <f t="shared" si="10"/>
        <v>-3079</v>
      </c>
      <c r="J19" s="30">
        <f>J17+J18</f>
        <v>-822</v>
      </c>
      <c r="K19" s="16"/>
      <c r="L19" s="2"/>
      <c r="M19" s="17"/>
      <c r="N19" s="18"/>
      <c r="O19" s="16"/>
      <c r="P19" s="2"/>
      <c r="Q19" s="17"/>
      <c r="R19" s="18"/>
      <c r="S19" s="24">
        <f t="shared" si="8"/>
        <v>-29037</v>
      </c>
    </row>
    <row r="20" spans="2:19" ht="14.25" hidden="1" thickBot="1" x14ac:dyDescent="0.2">
      <c r="B20" s="2" t="s">
        <v>26</v>
      </c>
      <c r="C20" s="5">
        <f>C19</f>
        <v>-18280</v>
      </c>
      <c r="D20" s="5">
        <f>C20+D19</f>
        <v>-26072</v>
      </c>
      <c r="E20" s="8">
        <f t="shared" ref="E20" si="11">D20+E19</f>
        <v>-28215</v>
      </c>
      <c r="F20" s="25"/>
      <c r="G20" s="11">
        <f>G19</f>
        <v>-462</v>
      </c>
      <c r="H20" s="5">
        <f t="shared" ref="H20:I20" si="12">G20+H19</f>
        <v>2257</v>
      </c>
      <c r="I20" s="8">
        <f t="shared" si="12"/>
        <v>-822</v>
      </c>
      <c r="J20" s="25"/>
      <c r="K20" s="16"/>
      <c r="L20" s="2"/>
      <c r="M20" s="17"/>
      <c r="N20" s="26"/>
      <c r="O20" s="16"/>
      <c r="P20" s="2"/>
      <c r="Q20" s="17"/>
      <c r="R20" s="26"/>
      <c r="S20" s="26"/>
    </row>
    <row r="21" spans="2:19" x14ac:dyDescent="0.15">
      <c r="B21" s="20"/>
      <c r="C21" s="21"/>
      <c r="D21" s="21"/>
      <c r="E21" s="21"/>
      <c r="F21" s="22"/>
      <c r="G21" s="21"/>
      <c r="H21" s="21"/>
      <c r="I21" s="21"/>
      <c r="J21" s="22"/>
      <c r="K21" s="20"/>
      <c r="L21" s="20"/>
      <c r="M21" s="20"/>
      <c r="N21" s="23"/>
      <c r="O21" s="20"/>
      <c r="P21" s="20"/>
      <c r="Q21" s="20"/>
      <c r="R21" s="23"/>
      <c r="S21" s="23"/>
    </row>
    <row r="22" spans="2:19" x14ac:dyDescent="0.15">
      <c r="B22" s="20"/>
      <c r="C22" s="21"/>
      <c r="D22" s="21"/>
      <c r="E22" s="21"/>
      <c r="F22" s="22"/>
      <c r="G22" s="21"/>
      <c r="H22" s="21"/>
      <c r="I22" s="21"/>
      <c r="J22" s="22"/>
      <c r="K22" s="20"/>
      <c r="L22" s="20"/>
      <c r="M22" s="20"/>
      <c r="N22" s="23"/>
      <c r="O22" s="20"/>
      <c r="P22" s="20"/>
      <c r="Q22" s="20"/>
      <c r="R22" s="23"/>
      <c r="S22" s="23"/>
    </row>
    <row r="23" spans="2:19" ht="14.25" thickBot="1" x14ac:dyDescent="0.2">
      <c r="B23" t="s">
        <v>0</v>
      </c>
    </row>
    <row r="24" spans="2:19" ht="14.25" hidden="1" thickBot="1" x14ac:dyDescent="0.2">
      <c r="B24" s="2"/>
      <c r="C24" s="3" t="s">
        <v>2</v>
      </c>
      <c r="D24" s="3" t="s">
        <v>3</v>
      </c>
      <c r="E24" s="6" t="s">
        <v>4</v>
      </c>
      <c r="F24" s="12" t="s">
        <v>5</v>
      </c>
      <c r="G24" s="9" t="s">
        <v>6</v>
      </c>
      <c r="H24" s="3" t="s">
        <v>7</v>
      </c>
      <c r="I24" s="6" t="s">
        <v>8</v>
      </c>
      <c r="J24" s="12" t="s">
        <v>9</v>
      </c>
      <c r="K24" s="9" t="s">
        <v>10</v>
      </c>
      <c r="L24" s="3" t="s">
        <v>11</v>
      </c>
      <c r="M24" s="6" t="s">
        <v>12</v>
      </c>
      <c r="N24" s="12" t="s">
        <v>13</v>
      </c>
      <c r="O24" s="9" t="s">
        <v>14</v>
      </c>
      <c r="P24" s="3" t="s">
        <v>15</v>
      </c>
      <c r="Q24" s="6" t="s">
        <v>16</v>
      </c>
      <c r="R24" s="12" t="s">
        <v>17</v>
      </c>
      <c r="S24" s="12" t="s">
        <v>18</v>
      </c>
    </row>
    <row r="25" spans="2:19" s="1" customFormat="1" ht="14.25" hidden="1" thickBot="1" x14ac:dyDescent="0.2">
      <c r="B25" s="4" t="s">
        <v>1</v>
      </c>
      <c r="C25" s="4">
        <v>497798</v>
      </c>
      <c r="D25" s="4">
        <v>209606</v>
      </c>
      <c r="E25" s="7">
        <v>421968</v>
      </c>
      <c r="F25" s="13">
        <f>SUM(C25:E25)</f>
        <v>1129372</v>
      </c>
      <c r="G25" s="10">
        <v>240717</v>
      </c>
      <c r="H25" s="4">
        <v>372034</v>
      </c>
      <c r="I25" s="7">
        <v>212936</v>
      </c>
      <c r="J25" s="13">
        <f>SUM(G25:I25)</f>
        <v>825687</v>
      </c>
      <c r="K25" s="10"/>
      <c r="L25" s="4"/>
      <c r="M25" s="7"/>
      <c r="N25" s="13"/>
      <c r="O25" s="10"/>
      <c r="P25" s="4"/>
      <c r="Q25" s="7"/>
      <c r="R25" s="13"/>
      <c r="S25" s="13">
        <f>F25+J25+N25+R25</f>
        <v>1955059</v>
      </c>
    </row>
    <row r="26" spans="2:19" s="1" customFormat="1" ht="14.25" hidden="1" thickBot="1" x14ac:dyDescent="0.2">
      <c r="B26" s="4" t="s">
        <v>19</v>
      </c>
      <c r="C26" s="4">
        <v>198022</v>
      </c>
      <c r="D26" s="4">
        <v>287681</v>
      </c>
      <c r="E26" s="7">
        <v>290997</v>
      </c>
      <c r="F26" s="13">
        <f>SUM(C26:E26)</f>
        <v>776700</v>
      </c>
      <c r="G26" s="10">
        <v>233291</v>
      </c>
      <c r="H26" s="4">
        <v>238283</v>
      </c>
      <c r="I26" s="7">
        <v>473818</v>
      </c>
      <c r="J26" s="13">
        <f>SUM(G26:I26)</f>
        <v>945392</v>
      </c>
      <c r="K26" s="10"/>
      <c r="L26" s="4"/>
      <c r="M26" s="7"/>
      <c r="N26" s="13"/>
      <c r="O26" s="10"/>
      <c r="P26" s="4"/>
      <c r="Q26" s="7"/>
      <c r="R26" s="13"/>
      <c r="S26" s="13">
        <f t="shared" ref="S26:S27" si="13">F26+J26+N26+R26</f>
        <v>1722092</v>
      </c>
    </row>
    <row r="27" spans="2:19" ht="14.25" hidden="1" thickBot="1" x14ac:dyDescent="0.2">
      <c r="B27" s="2" t="s">
        <v>20</v>
      </c>
      <c r="C27" s="5">
        <f>C25-C26</f>
        <v>299776</v>
      </c>
      <c r="D27" s="5">
        <f t="shared" ref="D27:J27" si="14">D25-D26</f>
        <v>-78075</v>
      </c>
      <c r="E27" s="8">
        <f t="shared" si="14"/>
        <v>130971</v>
      </c>
      <c r="F27" s="14">
        <f t="shared" si="14"/>
        <v>352672</v>
      </c>
      <c r="G27" s="11">
        <f t="shared" si="14"/>
        <v>7426</v>
      </c>
      <c r="H27" s="5">
        <f t="shared" si="14"/>
        <v>133751</v>
      </c>
      <c r="I27" s="8">
        <f t="shared" si="14"/>
        <v>-260882</v>
      </c>
      <c r="J27" s="14">
        <f t="shared" si="14"/>
        <v>-119705</v>
      </c>
      <c r="K27" s="16"/>
      <c r="L27" s="2"/>
      <c r="M27" s="17"/>
      <c r="N27" s="19"/>
      <c r="O27" s="16"/>
      <c r="P27" s="2"/>
      <c r="Q27" s="17"/>
      <c r="R27" s="19"/>
      <c r="S27" s="13">
        <f t="shared" si="13"/>
        <v>232967</v>
      </c>
    </row>
    <row r="28" spans="2:19" ht="14.25" hidden="1" thickBot="1" x14ac:dyDescent="0.2">
      <c r="B28" s="2" t="s">
        <v>21</v>
      </c>
      <c r="C28" s="5">
        <f>C27</f>
        <v>299776</v>
      </c>
      <c r="D28" s="5">
        <f>C28+D27</f>
        <v>221701</v>
      </c>
      <c r="E28" s="8">
        <f t="shared" ref="E28:I28" si="15">D28+E27</f>
        <v>352672</v>
      </c>
      <c r="F28" s="15"/>
      <c r="G28" s="11">
        <f>G27</f>
        <v>7426</v>
      </c>
      <c r="H28" s="5">
        <f t="shared" si="15"/>
        <v>141177</v>
      </c>
      <c r="I28" s="8">
        <f t="shared" si="15"/>
        <v>-119705</v>
      </c>
      <c r="J28" s="15"/>
      <c r="K28" s="16"/>
      <c r="L28" s="2"/>
      <c r="M28" s="17"/>
      <c r="N28" s="18"/>
      <c r="O28" s="16"/>
      <c r="P28" s="2"/>
      <c r="Q28" s="17"/>
      <c r="R28" s="18"/>
      <c r="S28" s="18"/>
    </row>
    <row r="29" spans="2:19" ht="14.25" hidden="1" thickBot="1" x14ac:dyDescent="0.2"/>
    <row r="30" spans="2:19" x14ac:dyDescent="0.15">
      <c r="B30" s="2"/>
      <c r="C30" s="3" t="s">
        <v>2</v>
      </c>
      <c r="D30" s="3" t="s">
        <v>3</v>
      </c>
      <c r="E30" s="6" t="s">
        <v>4</v>
      </c>
      <c r="F30" s="12" t="s">
        <v>5</v>
      </c>
      <c r="G30" s="9" t="s">
        <v>6</v>
      </c>
      <c r="H30" s="3" t="s">
        <v>7</v>
      </c>
      <c r="I30" s="6" t="s">
        <v>8</v>
      </c>
      <c r="J30" s="28" t="s">
        <v>9</v>
      </c>
      <c r="K30" s="9" t="s">
        <v>10</v>
      </c>
      <c r="L30" s="3" t="s">
        <v>11</v>
      </c>
      <c r="M30" s="6" t="s">
        <v>12</v>
      </c>
      <c r="N30" s="12" t="s">
        <v>13</v>
      </c>
      <c r="O30" s="9" t="s">
        <v>14</v>
      </c>
      <c r="P30" s="3" t="s">
        <v>15</v>
      </c>
      <c r="Q30" s="6" t="s">
        <v>16</v>
      </c>
      <c r="R30" s="12" t="s">
        <v>17</v>
      </c>
      <c r="S30" s="12" t="s">
        <v>18</v>
      </c>
    </row>
    <row r="31" spans="2:19" x14ac:dyDescent="0.15">
      <c r="B31" s="4" t="s">
        <v>34</v>
      </c>
      <c r="C31" s="4">
        <v>94403</v>
      </c>
      <c r="D31" s="4">
        <v>97144</v>
      </c>
      <c r="E31" s="7">
        <v>109333</v>
      </c>
      <c r="F31" s="13">
        <f>SUM(C31:E31)</f>
        <v>300880</v>
      </c>
      <c r="G31" s="10">
        <v>93305</v>
      </c>
      <c r="H31" s="4">
        <v>96758</v>
      </c>
      <c r="I31" s="7">
        <v>97247</v>
      </c>
      <c r="J31" s="29">
        <f>SUM(G31:I31)</f>
        <v>287310</v>
      </c>
      <c r="K31" s="10"/>
      <c r="L31" s="4"/>
      <c r="M31" s="7"/>
      <c r="N31" s="13"/>
      <c r="O31" s="10"/>
      <c r="P31" s="4"/>
      <c r="Q31" s="7"/>
      <c r="R31" s="13"/>
      <c r="S31" s="13">
        <f>F31+J31+N31+R31</f>
        <v>588190</v>
      </c>
    </row>
    <row r="32" spans="2:19" x14ac:dyDescent="0.15">
      <c r="B32" s="4" t="s">
        <v>35</v>
      </c>
      <c r="C32" s="4">
        <v>73580</v>
      </c>
      <c r="D32" s="4">
        <v>72342</v>
      </c>
      <c r="E32" s="7">
        <v>80652</v>
      </c>
      <c r="F32" s="13">
        <f>SUM(C32:E32)</f>
        <v>226574</v>
      </c>
      <c r="G32" s="10">
        <v>75560</v>
      </c>
      <c r="H32" s="4">
        <v>84073</v>
      </c>
      <c r="I32" s="7">
        <v>76397</v>
      </c>
      <c r="J32" s="29">
        <f>SUM(G32:I32)</f>
        <v>236030</v>
      </c>
      <c r="K32" s="10"/>
      <c r="L32" s="4"/>
      <c r="M32" s="7"/>
      <c r="N32" s="13"/>
      <c r="O32" s="10"/>
      <c r="P32" s="4"/>
      <c r="Q32" s="7"/>
      <c r="R32" s="13"/>
      <c r="S32" s="13">
        <f t="shared" ref="S32:S33" si="16">F32+J32+N32+R32</f>
        <v>462604</v>
      </c>
    </row>
    <row r="33" spans="2:19" ht="14.25" thickBot="1" x14ac:dyDescent="0.2">
      <c r="B33" s="2" t="s">
        <v>33</v>
      </c>
      <c r="C33" s="5">
        <f>C31+C32</f>
        <v>167983</v>
      </c>
      <c r="D33" s="5">
        <f t="shared" ref="D33:E33" si="17">D31+D32</f>
        <v>169486</v>
      </c>
      <c r="E33" s="5">
        <f t="shared" si="17"/>
        <v>189985</v>
      </c>
      <c r="F33" s="15">
        <f>F31+F32</f>
        <v>527454</v>
      </c>
      <c r="G33" s="11">
        <f>G31+G32</f>
        <v>168865</v>
      </c>
      <c r="H33" s="11">
        <f t="shared" ref="H33:I33" si="18">H31+H32</f>
        <v>180831</v>
      </c>
      <c r="I33" s="11">
        <f t="shared" si="18"/>
        <v>173644</v>
      </c>
      <c r="J33" s="30">
        <f>J31+J32</f>
        <v>523340</v>
      </c>
      <c r="K33" s="16"/>
      <c r="L33" s="2"/>
      <c r="M33" s="17"/>
      <c r="N33" s="18"/>
      <c r="O33" s="16"/>
      <c r="P33" s="2"/>
      <c r="Q33" s="17"/>
      <c r="R33" s="18"/>
      <c r="S33" s="24">
        <f t="shared" si="16"/>
        <v>1050794</v>
      </c>
    </row>
    <row r="35" spans="2:19" hidden="1" x14ac:dyDescent="0.15">
      <c r="B35" t="s">
        <v>27</v>
      </c>
      <c r="D35" t="s">
        <v>28</v>
      </c>
    </row>
    <row r="36" spans="2:19" hidden="1" x14ac:dyDescent="0.15">
      <c r="B36" s="2"/>
      <c r="C36" s="3" t="s">
        <v>2</v>
      </c>
      <c r="D36" s="3" t="s">
        <v>3</v>
      </c>
      <c r="E36" s="6" t="s">
        <v>4</v>
      </c>
      <c r="F36" s="12" t="s">
        <v>5</v>
      </c>
      <c r="G36" s="9" t="s">
        <v>6</v>
      </c>
      <c r="H36" s="3" t="s">
        <v>7</v>
      </c>
      <c r="I36" s="6" t="s">
        <v>8</v>
      </c>
      <c r="J36" s="12" t="s">
        <v>9</v>
      </c>
      <c r="K36" s="9" t="s">
        <v>10</v>
      </c>
      <c r="L36" s="3" t="s">
        <v>11</v>
      </c>
      <c r="M36" s="6" t="s">
        <v>12</v>
      </c>
      <c r="N36" s="12" t="s">
        <v>13</v>
      </c>
      <c r="O36" s="9" t="s">
        <v>14</v>
      </c>
      <c r="P36" s="3" t="s">
        <v>15</v>
      </c>
      <c r="Q36" s="6" t="s">
        <v>16</v>
      </c>
      <c r="R36" s="12" t="s">
        <v>17</v>
      </c>
      <c r="S36" s="12" t="s">
        <v>18</v>
      </c>
    </row>
    <row r="37" spans="2:19" hidden="1" x14ac:dyDescent="0.15">
      <c r="B37" s="4" t="s">
        <v>23</v>
      </c>
      <c r="C37" s="4">
        <f t="shared" ref="C37:E38" si="19">C31-C25</f>
        <v>-403395</v>
      </c>
      <c r="D37" s="4">
        <f t="shared" si="19"/>
        <v>-112462</v>
      </c>
      <c r="E37" s="4">
        <f t="shared" si="19"/>
        <v>-312635</v>
      </c>
      <c r="F37" s="13">
        <f>SUM(C37:E37)</f>
        <v>-828492</v>
      </c>
      <c r="G37" s="10">
        <f t="shared" ref="G37:I38" si="20">G31-G25</f>
        <v>-147412</v>
      </c>
      <c r="H37" s="10">
        <f t="shared" si="20"/>
        <v>-275276</v>
      </c>
      <c r="I37" s="10">
        <f t="shared" si="20"/>
        <v>-115689</v>
      </c>
      <c r="J37" s="13">
        <f>SUM(G37:I37)</f>
        <v>-538377</v>
      </c>
      <c r="K37" s="10"/>
      <c r="L37" s="4"/>
      <c r="M37" s="7"/>
      <c r="N37" s="13"/>
      <c r="O37" s="10"/>
      <c r="P37" s="4"/>
      <c r="Q37" s="7"/>
      <c r="R37" s="13"/>
      <c r="S37" s="13">
        <f>F37+J37+N37+R37</f>
        <v>-1366869</v>
      </c>
    </row>
    <row r="38" spans="2:19" hidden="1" x14ac:dyDescent="0.15">
      <c r="B38" s="4" t="s">
        <v>24</v>
      </c>
      <c r="C38" s="4">
        <f t="shared" si="19"/>
        <v>-124442</v>
      </c>
      <c r="D38" s="4">
        <f t="shared" si="19"/>
        <v>-215339</v>
      </c>
      <c r="E38" s="4">
        <f t="shared" si="19"/>
        <v>-210345</v>
      </c>
      <c r="F38" s="13">
        <f>SUM(C38:E38)</f>
        <v>-550126</v>
      </c>
      <c r="G38" s="10">
        <f t="shared" si="20"/>
        <v>-157731</v>
      </c>
      <c r="H38" s="10">
        <f t="shared" si="20"/>
        <v>-154210</v>
      </c>
      <c r="I38" s="10">
        <f t="shared" si="20"/>
        <v>-397421</v>
      </c>
      <c r="J38" s="13">
        <f>SUM(G38:I38)</f>
        <v>-709362</v>
      </c>
      <c r="K38" s="10"/>
      <c r="L38" s="4"/>
      <c r="M38" s="7"/>
      <c r="N38" s="13"/>
      <c r="O38" s="10"/>
      <c r="P38" s="4"/>
      <c r="Q38" s="7"/>
      <c r="R38" s="13"/>
      <c r="S38" s="13">
        <f t="shared" ref="S38:S39" si="21">F38+J38+N38+R38</f>
        <v>-1259488</v>
      </c>
    </row>
    <row r="39" spans="2:19" hidden="1" x14ac:dyDescent="0.15">
      <c r="B39" s="2" t="s">
        <v>25</v>
      </c>
      <c r="C39" s="5">
        <f>C37-C38</f>
        <v>-278953</v>
      </c>
      <c r="D39" s="5">
        <f t="shared" ref="D39:F39" si="22">D37-D38</f>
        <v>102877</v>
      </c>
      <c r="E39" s="5">
        <f t="shared" si="22"/>
        <v>-102290</v>
      </c>
      <c r="F39" s="14">
        <f t="shared" si="22"/>
        <v>-278366</v>
      </c>
      <c r="G39" s="11">
        <f>G37-G38</f>
        <v>10319</v>
      </c>
      <c r="H39" s="5">
        <f t="shared" ref="H39:J39" si="23">H37-H38</f>
        <v>-121066</v>
      </c>
      <c r="I39" s="8">
        <f t="shared" si="23"/>
        <v>281732</v>
      </c>
      <c r="J39" s="14">
        <f t="shared" si="23"/>
        <v>170985</v>
      </c>
      <c r="K39" s="16"/>
      <c r="L39" s="2"/>
      <c r="M39" s="17"/>
      <c r="N39" s="19"/>
      <c r="O39" s="16"/>
      <c r="P39" s="2"/>
      <c r="Q39" s="17"/>
      <c r="R39" s="19"/>
      <c r="S39" s="13">
        <f t="shared" si="21"/>
        <v>-107381</v>
      </c>
    </row>
    <row r="40" spans="2:19" ht="14.25" hidden="1" thickBot="1" x14ac:dyDescent="0.2">
      <c r="B40" s="2" t="s">
        <v>26</v>
      </c>
      <c r="C40" s="5">
        <f>C39</f>
        <v>-278953</v>
      </c>
      <c r="D40" s="5">
        <f>C40+D39</f>
        <v>-176076</v>
      </c>
      <c r="E40" s="8">
        <f t="shared" ref="E40" si="24">D40+E39</f>
        <v>-278366</v>
      </c>
      <c r="F40" s="15"/>
      <c r="G40" s="11">
        <f>G39</f>
        <v>10319</v>
      </c>
      <c r="H40" s="5">
        <f t="shared" ref="H40:I40" si="25">G40+H39</f>
        <v>-110747</v>
      </c>
      <c r="I40" s="8">
        <f t="shared" si="25"/>
        <v>170985</v>
      </c>
      <c r="J40" s="15"/>
      <c r="K40" s="16"/>
      <c r="L40" s="2"/>
      <c r="M40" s="17"/>
      <c r="N40" s="18"/>
      <c r="O40" s="16"/>
      <c r="P40" s="2"/>
      <c r="Q40" s="17"/>
      <c r="R40" s="18"/>
      <c r="S40" s="18"/>
    </row>
    <row r="42" spans="2:19" ht="14.25" thickBot="1" x14ac:dyDescent="0.2">
      <c r="B42" t="s">
        <v>29</v>
      </c>
    </row>
    <row r="43" spans="2:19" x14ac:dyDescent="0.15">
      <c r="B43" s="2"/>
      <c r="C43" s="3" t="s">
        <v>2</v>
      </c>
      <c r="D43" s="3" t="s">
        <v>3</v>
      </c>
      <c r="E43" s="6" t="s">
        <v>4</v>
      </c>
      <c r="F43" s="12" t="s">
        <v>5</v>
      </c>
      <c r="G43" s="9" t="s">
        <v>6</v>
      </c>
      <c r="H43" s="3" t="s">
        <v>7</v>
      </c>
      <c r="I43" s="6" t="s">
        <v>8</v>
      </c>
      <c r="J43" s="28" t="s">
        <v>9</v>
      </c>
      <c r="K43" s="9" t="s">
        <v>10</v>
      </c>
      <c r="L43" s="3" t="s">
        <v>11</v>
      </c>
      <c r="M43" s="6" t="s">
        <v>12</v>
      </c>
      <c r="N43" s="12" t="s">
        <v>13</v>
      </c>
      <c r="O43" s="9" t="s">
        <v>14</v>
      </c>
      <c r="P43" s="3" t="s">
        <v>15</v>
      </c>
      <c r="Q43" s="6" t="s">
        <v>16</v>
      </c>
      <c r="R43" s="12" t="s">
        <v>17</v>
      </c>
      <c r="S43" s="12" t="s">
        <v>18</v>
      </c>
    </row>
    <row r="44" spans="2:19" x14ac:dyDescent="0.15">
      <c r="B44" s="4" t="s">
        <v>34</v>
      </c>
      <c r="C44" s="4">
        <f t="shared" ref="C44:E45" si="26">C10-C31</f>
        <v>-16069</v>
      </c>
      <c r="D44" s="4">
        <f t="shared" si="26"/>
        <v>-6731</v>
      </c>
      <c r="E44" s="4">
        <f t="shared" si="26"/>
        <v>-15522</v>
      </c>
      <c r="F44" s="13">
        <f>SUM(C44:E44)</f>
        <v>-38322</v>
      </c>
      <c r="G44" s="10">
        <f t="shared" ref="G44:I45" si="27">G10-G31</f>
        <v>7352</v>
      </c>
      <c r="H44" s="10">
        <f t="shared" si="27"/>
        <v>8306</v>
      </c>
      <c r="I44" s="10">
        <f t="shared" si="27"/>
        <v>-2028</v>
      </c>
      <c r="J44" s="31">
        <f>SUM(G44:I44)</f>
        <v>13630</v>
      </c>
      <c r="K44" s="32"/>
      <c r="L44" s="27"/>
      <c r="M44" s="33"/>
      <c r="N44" s="31"/>
      <c r="O44" s="32"/>
      <c r="P44" s="27"/>
      <c r="Q44" s="33"/>
      <c r="R44" s="31"/>
      <c r="S44" s="31">
        <f>F44+J44+N44+R44</f>
        <v>-24692</v>
      </c>
    </row>
    <row r="45" spans="2:19" x14ac:dyDescent="0.15">
      <c r="B45" s="4" t="s">
        <v>35</v>
      </c>
      <c r="C45" s="4">
        <f t="shared" si="26"/>
        <v>5481</v>
      </c>
      <c r="D45" s="4">
        <f t="shared" si="26"/>
        <v>13884</v>
      </c>
      <c r="E45" s="4">
        <f t="shared" si="26"/>
        <v>4724</v>
      </c>
      <c r="F45" s="13">
        <f>SUM(C45:E45)</f>
        <v>24089</v>
      </c>
      <c r="G45" s="10">
        <f t="shared" si="27"/>
        <v>7691</v>
      </c>
      <c r="H45" s="10">
        <f t="shared" si="27"/>
        <v>8717</v>
      </c>
      <c r="I45" s="10">
        <f t="shared" si="27"/>
        <v>7573</v>
      </c>
      <c r="J45" s="31">
        <f>SUM(G45:I45)</f>
        <v>23981</v>
      </c>
      <c r="K45" s="32"/>
      <c r="L45" s="27"/>
      <c r="M45" s="33"/>
      <c r="N45" s="31"/>
      <c r="O45" s="32"/>
      <c r="P45" s="27"/>
      <c r="Q45" s="33"/>
      <c r="R45" s="31"/>
      <c r="S45" s="31">
        <f t="shared" ref="S45:S46" si="28">F45+J45+N45+R45</f>
        <v>48070</v>
      </c>
    </row>
    <row r="46" spans="2:19" ht="14.25" thickBot="1" x14ac:dyDescent="0.2">
      <c r="B46" s="2" t="s">
        <v>33</v>
      </c>
      <c r="C46" s="5">
        <f>C44+C45</f>
        <v>-10588</v>
      </c>
      <c r="D46" s="5">
        <f t="shared" ref="D46:E46" si="29">D44+D45</f>
        <v>7153</v>
      </c>
      <c r="E46" s="5">
        <f t="shared" si="29"/>
        <v>-10798</v>
      </c>
      <c r="F46" s="15">
        <f>F44+F45</f>
        <v>-14233</v>
      </c>
      <c r="G46" s="11">
        <f>G44+G45</f>
        <v>15043</v>
      </c>
      <c r="H46" s="11">
        <f t="shared" ref="H46:I46" si="30">H44+H45</f>
        <v>17023</v>
      </c>
      <c r="I46" s="11">
        <f t="shared" si="30"/>
        <v>5545</v>
      </c>
      <c r="J46" s="30">
        <f>J44+J45</f>
        <v>37611</v>
      </c>
      <c r="K46" s="16"/>
      <c r="L46" s="2"/>
      <c r="M46" s="17"/>
      <c r="N46" s="18"/>
      <c r="O46" s="16"/>
      <c r="P46" s="2"/>
      <c r="Q46" s="17"/>
      <c r="R46" s="18"/>
      <c r="S46" s="24">
        <f t="shared" si="28"/>
        <v>23378</v>
      </c>
    </row>
  </sheetData>
  <mergeCells count="1">
    <mergeCell ref="A1:T1"/>
  </mergeCells>
  <phoneticPr fontId="2"/>
  <printOptions horizontalCentered="1"/>
  <pageMargins left="0" right="0.39370078740157483" top="0.39370078740157483" bottom="0.39370078740157483" header="0.31496062992125984" footer="0.31496062992125984"/>
  <pageSetup paperSize="9" scale="120" fitToWidth="0" orientation="landscape" r:id="rId1"/>
  <headerFooter>
    <oddFooter>&amp;C2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平成29年度と平成28年度の入院・外来の月別収益の比較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docx</dc:creator>
  <cp:lastModifiedBy>FJ-USER</cp:lastModifiedBy>
  <cp:lastPrinted>2017-12-05T03:06:34Z</cp:lastPrinted>
  <dcterms:created xsi:type="dcterms:W3CDTF">2017-11-21T08:56:15Z</dcterms:created>
  <dcterms:modified xsi:type="dcterms:W3CDTF">2017-12-11T04:50:23Z</dcterms:modified>
</cp:coreProperties>
</file>