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00" windowHeight="11760"/>
  </bookViews>
  <sheets>
    <sheet name="月別・診療科別患者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3" i="3" l="1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22" i="3"/>
  <c r="BB37" i="3"/>
  <c r="BA37" i="3"/>
  <c r="BI15" i="3" l="1"/>
  <c r="BI8" i="3"/>
  <c r="BI9" i="3"/>
  <c r="BI10" i="3"/>
  <c r="BI11" i="3"/>
  <c r="BI12" i="3"/>
  <c r="BI13" i="3"/>
  <c r="BI14" i="3"/>
  <c r="BI7" i="3"/>
  <c r="BB15" i="3"/>
  <c r="BC15" i="3" s="1"/>
  <c r="BC14" i="3"/>
  <c r="BC13" i="3"/>
  <c r="BC12" i="3"/>
  <c r="BC11" i="3"/>
  <c r="BC10" i="3"/>
  <c r="BC9" i="3"/>
  <c r="BC8" i="3"/>
  <c r="BC7" i="3"/>
  <c r="BA15" i="3"/>
  <c r="BX22" i="3" l="1"/>
  <c r="BW37" i="3"/>
  <c r="BF37" i="3"/>
  <c r="BG37" i="3"/>
  <c r="BX37" i="3" s="1"/>
  <c r="BH37" i="3"/>
  <c r="BE37" i="3"/>
  <c r="BI37" i="3" s="1"/>
  <c r="BE23" i="3"/>
  <c r="BF23" i="3"/>
  <c r="BI23" i="3" s="1"/>
  <c r="BG23" i="3"/>
  <c r="BX23" i="3" s="1"/>
  <c r="BH23" i="3"/>
  <c r="BE24" i="3"/>
  <c r="BF24" i="3"/>
  <c r="BI24" i="3" s="1"/>
  <c r="BG24" i="3"/>
  <c r="BX24" i="3" s="1"/>
  <c r="BH24" i="3"/>
  <c r="BE25" i="3"/>
  <c r="BF25" i="3"/>
  <c r="BG25" i="3"/>
  <c r="BX25" i="3" s="1"/>
  <c r="BH25" i="3"/>
  <c r="BE26" i="3"/>
  <c r="BF26" i="3"/>
  <c r="BG26" i="3"/>
  <c r="BX26" i="3" s="1"/>
  <c r="BH26" i="3"/>
  <c r="BE27" i="3"/>
  <c r="BF27" i="3"/>
  <c r="BG27" i="3"/>
  <c r="BX27" i="3" s="1"/>
  <c r="BH27" i="3"/>
  <c r="BE28" i="3"/>
  <c r="BF28" i="3"/>
  <c r="BG28" i="3"/>
  <c r="BX28" i="3" s="1"/>
  <c r="BH28" i="3"/>
  <c r="BE29" i="3"/>
  <c r="BF29" i="3"/>
  <c r="BG29" i="3"/>
  <c r="BX29" i="3" s="1"/>
  <c r="BH29" i="3"/>
  <c r="BE30" i="3"/>
  <c r="BF30" i="3"/>
  <c r="BG30" i="3"/>
  <c r="BX30" i="3" s="1"/>
  <c r="BH30" i="3"/>
  <c r="BE31" i="3"/>
  <c r="BF31" i="3"/>
  <c r="BG31" i="3"/>
  <c r="BX31" i="3" s="1"/>
  <c r="BH31" i="3"/>
  <c r="BE32" i="3"/>
  <c r="BF32" i="3"/>
  <c r="BG32" i="3"/>
  <c r="BX32" i="3" s="1"/>
  <c r="BH32" i="3"/>
  <c r="BE33" i="3"/>
  <c r="BF33" i="3"/>
  <c r="BG33" i="3"/>
  <c r="BX33" i="3" s="1"/>
  <c r="BH33" i="3"/>
  <c r="BE34" i="3"/>
  <c r="BF34" i="3"/>
  <c r="BG34" i="3"/>
  <c r="BX34" i="3" s="1"/>
  <c r="BH34" i="3"/>
  <c r="BE35" i="3"/>
  <c r="BF35" i="3"/>
  <c r="BG35" i="3"/>
  <c r="BX35" i="3" s="1"/>
  <c r="BH35" i="3"/>
  <c r="BE36" i="3"/>
  <c r="BF36" i="3"/>
  <c r="BG36" i="3"/>
  <c r="BX36" i="3" s="1"/>
  <c r="BH36" i="3"/>
  <c r="BF22" i="3"/>
  <c r="BG22" i="3"/>
  <c r="BH22" i="3"/>
  <c r="BE22" i="3"/>
  <c r="AX37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22" i="3"/>
  <c r="AX15" i="3"/>
  <c r="AX8" i="3"/>
  <c r="AX9" i="3"/>
  <c r="AX10" i="3"/>
  <c r="AX11" i="3"/>
  <c r="AX12" i="3"/>
  <c r="AX13" i="3"/>
  <c r="AX14" i="3"/>
  <c r="AX7" i="3"/>
  <c r="AW37" i="3"/>
  <c r="AW15" i="3"/>
  <c r="AS37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22" i="3"/>
  <c r="AR37" i="3"/>
  <c r="AV37" i="3"/>
  <c r="AQ37" i="3"/>
  <c r="AV15" i="3"/>
  <c r="BI36" i="3" l="1"/>
  <c r="BI34" i="3"/>
  <c r="BI32" i="3"/>
  <c r="BI30" i="3"/>
  <c r="BI28" i="3"/>
  <c r="BI26" i="3"/>
  <c r="BI22" i="3"/>
  <c r="BI35" i="3"/>
  <c r="BI33" i="3"/>
  <c r="BI31" i="3"/>
  <c r="BI29" i="3"/>
  <c r="BI27" i="3"/>
  <c r="BI25" i="3"/>
  <c r="BE15" i="3"/>
  <c r="BE8" i="3"/>
  <c r="BF8" i="3"/>
  <c r="BG8" i="3"/>
  <c r="BX8" i="3" s="1"/>
  <c r="BH8" i="3"/>
  <c r="BE9" i="3"/>
  <c r="BF9" i="3"/>
  <c r="BG9" i="3"/>
  <c r="BX9" i="3" s="1"/>
  <c r="BH9" i="3"/>
  <c r="BE10" i="3"/>
  <c r="BF10" i="3"/>
  <c r="BG10" i="3"/>
  <c r="BX10" i="3" s="1"/>
  <c r="BH10" i="3"/>
  <c r="BE11" i="3"/>
  <c r="BF11" i="3"/>
  <c r="BG11" i="3"/>
  <c r="BX11" i="3" s="1"/>
  <c r="BH11" i="3"/>
  <c r="BE12" i="3"/>
  <c r="BF12" i="3"/>
  <c r="BG12" i="3"/>
  <c r="BX12" i="3" s="1"/>
  <c r="BH12" i="3"/>
  <c r="BE13" i="3"/>
  <c r="BF13" i="3"/>
  <c r="BG13" i="3"/>
  <c r="BX13" i="3" s="1"/>
  <c r="BH13" i="3"/>
  <c r="BE14" i="3"/>
  <c r="BF14" i="3"/>
  <c r="BG14" i="3"/>
  <c r="BX14" i="3" s="1"/>
  <c r="BH14" i="3"/>
  <c r="BF7" i="3"/>
  <c r="BG7" i="3"/>
  <c r="BX7" i="3" s="1"/>
  <c r="BH7" i="3"/>
  <c r="BE7" i="3"/>
  <c r="AS9" i="3"/>
  <c r="AS10" i="3"/>
  <c r="AS11" i="3"/>
  <c r="AS12" i="3"/>
  <c r="AS13" i="3"/>
  <c r="AS14" i="3"/>
  <c r="AS15" i="3"/>
  <c r="AS8" i="3"/>
  <c r="AS7" i="3"/>
  <c r="AR15" i="3"/>
  <c r="AT15" i="3"/>
  <c r="AQ15" i="3"/>
  <c r="BH15" i="3" l="1"/>
  <c r="BG15" i="3"/>
  <c r="BX15" i="3" s="1"/>
  <c r="BF15" i="3"/>
  <c r="BY37" i="3"/>
  <c r="AM23" i="3"/>
  <c r="AN23" i="3" s="1"/>
  <c r="AM24" i="3"/>
  <c r="AN24" i="3"/>
  <c r="AM25" i="3"/>
  <c r="AN25" i="3" s="1"/>
  <c r="AM26" i="3"/>
  <c r="AN26" i="3"/>
  <c r="AM27" i="3"/>
  <c r="AN27" i="3" s="1"/>
  <c r="AM28" i="3"/>
  <c r="AN28" i="3"/>
  <c r="AM29" i="3"/>
  <c r="AN29" i="3" s="1"/>
  <c r="AM30" i="3"/>
  <c r="AN30" i="3"/>
  <c r="AM31" i="3"/>
  <c r="AN31" i="3" s="1"/>
  <c r="AM32" i="3"/>
  <c r="AN32" i="3"/>
  <c r="AM33" i="3"/>
  <c r="AN33" i="3" s="1"/>
  <c r="AM34" i="3"/>
  <c r="AN34" i="3"/>
  <c r="AM35" i="3"/>
  <c r="AN35" i="3" s="1"/>
  <c r="AM36" i="3"/>
  <c r="AN36" i="3"/>
  <c r="AM37" i="3"/>
  <c r="AN37" i="3" s="1"/>
  <c r="AN22" i="3"/>
  <c r="AM22" i="3"/>
  <c r="AM8" i="3"/>
  <c r="AM9" i="3"/>
  <c r="AM10" i="3"/>
  <c r="AM11" i="3"/>
  <c r="AM12" i="3"/>
  <c r="AM13" i="3"/>
  <c r="AM14" i="3"/>
  <c r="AM15" i="3"/>
  <c r="AN7" i="3"/>
  <c r="AM7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22" i="3"/>
  <c r="AH37" i="3"/>
  <c r="AI8" i="3"/>
  <c r="AI9" i="3"/>
  <c r="AI10" i="3"/>
  <c r="AI11" i="3"/>
  <c r="AI12" i="3"/>
  <c r="AI13" i="3"/>
  <c r="AI14" i="3"/>
  <c r="AI7" i="3"/>
  <c r="AH15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22" i="3"/>
  <c r="AC37" i="3"/>
  <c r="AD8" i="3"/>
  <c r="AD9" i="3"/>
  <c r="AD10" i="3"/>
  <c r="AD11" i="3"/>
  <c r="AD12" i="3"/>
  <c r="AD13" i="3"/>
  <c r="AD14" i="3"/>
  <c r="AD7" i="3"/>
  <c r="AC15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22" i="3"/>
  <c r="X37" i="3"/>
  <c r="Y8" i="3"/>
  <c r="Y9" i="3"/>
  <c r="Y10" i="3"/>
  <c r="Y11" i="3"/>
  <c r="Y12" i="3"/>
  <c r="Y13" i="3"/>
  <c r="Y14" i="3"/>
  <c r="Y7" i="3"/>
  <c r="X15" i="3"/>
  <c r="S23" i="3"/>
  <c r="S24" i="3"/>
  <c r="T24" i="3" s="1"/>
  <c r="S25" i="3"/>
  <c r="S26" i="3"/>
  <c r="S27" i="3"/>
  <c r="S28" i="3"/>
  <c r="S29" i="3"/>
  <c r="S30" i="3"/>
  <c r="S31" i="3"/>
  <c r="T31" i="3" s="1"/>
  <c r="S32" i="3"/>
  <c r="S33" i="3"/>
  <c r="S34" i="3"/>
  <c r="S35" i="3"/>
  <c r="T35" i="3" s="1"/>
  <c r="S36" i="3"/>
  <c r="S22" i="3"/>
  <c r="S8" i="3"/>
  <c r="S9" i="3"/>
  <c r="S10" i="3"/>
  <c r="S11" i="3"/>
  <c r="S12" i="3"/>
  <c r="S13" i="3"/>
  <c r="S14" i="3"/>
  <c r="S7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22" i="3"/>
  <c r="N37" i="3"/>
  <c r="O8" i="3"/>
  <c r="O9" i="3"/>
  <c r="O10" i="3"/>
  <c r="O11" i="3"/>
  <c r="O12" i="3"/>
  <c r="O13" i="3"/>
  <c r="O14" i="3"/>
  <c r="O7" i="3"/>
  <c r="N15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22" i="3"/>
  <c r="I37" i="3"/>
  <c r="J8" i="3"/>
  <c r="J9" i="3"/>
  <c r="J10" i="3"/>
  <c r="J11" i="3"/>
  <c r="J12" i="3"/>
  <c r="J13" i="3"/>
  <c r="J14" i="3"/>
  <c r="J7" i="3"/>
  <c r="I15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22" i="3"/>
  <c r="D37" i="3"/>
  <c r="S37" i="3" s="1"/>
  <c r="E8" i="3"/>
  <c r="E9" i="3"/>
  <c r="E10" i="3"/>
  <c r="E11" i="3"/>
  <c r="E12" i="3"/>
  <c r="E13" i="3"/>
  <c r="E14" i="3"/>
  <c r="E7" i="3"/>
  <c r="D15" i="3"/>
  <c r="S15" i="3" s="1"/>
  <c r="BW28" i="3"/>
  <c r="BY28" i="3" s="1"/>
  <c r="BV32" i="3"/>
  <c r="AK23" i="3"/>
  <c r="AL23" i="3"/>
  <c r="AK24" i="3"/>
  <c r="AL24" i="3"/>
  <c r="AK25" i="3"/>
  <c r="BV25" i="3" s="1"/>
  <c r="AL25" i="3"/>
  <c r="AK26" i="3"/>
  <c r="AL26" i="3"/>
  <c r="AO26" i="3" s="1"/>
  <c r="AK27" i="3"/>
  <c r="AL27" i="3"/>
  <c r="AK28" i="3"/>
  <c r="AL28" i="3"/>
  <c r="AK29" i="3"/>
  <c r="AL29" i="3"/>
  <c r="AK30" i="3"/>
  <c r="AL30" i="3"/>
  <c r="AK31" i="3"/>
  <c r="AL31" i="3"/>
  <c r="AO31" i="3" s="1"/>
  <c r="AK32" i="3"/>
  <c r="AL32" i="3"/>
  <c r="AK33" i="3"/>
  <c r="AL33" i="3"/>
  <c r="BW33" i="3" s="1"/>
  <c r="AK34" i="3"/>
  <c r="AL34" i="3"/>
  <c r="AK35" i="3"/>
  <c r="BV35" i="3" s="1"/>
  <c r="AL35" i="3"/>
  <c r="AO35" i="3" s="1"/>
  <c r="AK36" i="3"/>
  <c r="AL36" i="3"/>
  <c r="AK37" i="3"/>
  <c r="AL22" i="3"/>
  <c r="AK22" i="3"/>
  <c r="AG37" i="3"/>
  <c r="AJ37" i="3" s="1"/>
  <c r="AB37" i="3"/>
  <c r="AE37" i="3" s="1"/>
  <c r="W37" i="3"/>
  <c r="Y37" i="3" s="1"/>
  <c r="R22" i="3"/>
  <c r="T22" i="3" s="1"/>
  <c r="Q23" i="3"/>
  <c r="BV23" i="3" s="1"/>
  <c r="R23" i="3"/>
  <c r="U23" i="3" s="1"/>
  <c r="Q24" i="3"/>
  <c r="U24" i="3" s="1"/>
  <c r="R24" i="3"/>
  <c r="Q25" i="3"/>
  <c r="R25" i="3"/>
  <c r="U25" i="3" s="1"/>
  <c r="Q26" i="3"/>
  <c r="U26" i="3" s="1"/>
  <c r="R26" i="3"/>
  <c r="Q27" i="3"/>
  <c r="BV27" i="3" s="1"/>
  <c r="R27" i="3"/>
  <c r="U27" i="3" s="1"/>
  <c r="Q28" i="3"/>
  <c r="R28" i="3"/>
  <c r="Q29" i="3"/>
  <c r="BV29" i="3" s="1"/>
  <c r="R29" i="3"/>
  <c r="U29" i="3" s="1"/>
  <c r="Q30" i="3"/>
  <c r="BV30" i="3" s="1"/>
  <c r="R30" i="3"/>
  <c r="U30" i="3"/>
  <c r="Q31" i="3"/>
  <c r="BV31" i="3" s="1"/>
  <c r="R31" i="3"/>
  <c r="Q32" i="3"/>
  <c r="R32" i="3"/>
  <c r="Q33" i="3"/>
  <c r="R33" i="3"/>
  <c r="Q34" i="3"/>
  <c r="R34" i="3"/>
  <c r="U34" i="3"/>
  <c r="Q35" i="3"/>
  <c r="R35" i="3"/>
  <c r="U35" i="3" s="1"/>
  <c r="Q36" i="3"/>
  <c r="R36" i="3"/>
  <c r="Q22" i="3"/>
  <c r="U22" i="3" s="1"/>
  <c r="M37" i="3"/>
  <c r="P37" i="3" s="1"/>
  <c r="H37" i="3"/>
  <c r="K37" i="3" s="1"/>
  <c r="C37" i="3"/>
  <c r="E37" i="3" s="1"/>
  <c r="Q37" i="3"/>
  <c r="BV37" i="3" s="1"/>
  <c r="BY33" i="3" l="1"/>
  <c r="F37" i="3"/>
  <c r="U36" i="3"/>
  <c r="Z37" i="3"/>
  <c r="T23" i="3"/>
  <c r="U33" i="3"/>
  <c r="U31" i="3"/>
  <c r="U28" i="3"/>
  <c r="BV34" i="3"/>
  <c r="BV36" i="3"/>
  <c r="T14" i="3"/>
  <c r="T33" i="3"/>
  <c r="T29" i="3"/>
  <c r="T25" i="3"/>
  <c r="AO29" i="3"/>
  <c r="AO27" i="3"/>
  <c r="AO25" i="3"/>
  <c r="AO23" i="3"/>
  <c r="BV26" i="3"/>
  <c r="AL37" i="3"/>
  <c r="AO37" i="3" s="1"/>
  <c r="O37" i="3"/>
  <c r="T36" i="3"/>
  <c r="T32" i="3"/>
  <c r="T28" i="3"/>
  <c r="AI37" i="3"/>
  <c r="BV33" i="3"/>
  <c r="BZ33" i="3" s="1"/>
  <c r="R37" i="3"/>
  <c r="BZ37" i="3" s="1"/>
  <c r="T27" i="3"/>
  <c r="U32" i="3"/>
  <c r="BW36" i="3"/>
  <c r="BW34" i="3"/>
  <c r="BY34" i="3" s="1"/>
  <c r="BW32" i="3"/>
  <c r="BW30" i="3"/>
  <c r="BW24" i="3"/>
  <c r="BV28" i="3"/>
  <c r="BZ28" i="3" s="1"/>
  <c r="BV24" i="3"/>
  <c r="T12" i="3"/>
  <c r="T34" i="3"/>
  <c r="T30" i="3"/>
  <c r="T26" i="3"/>
  <c r="AO28" i="3"/>
  <c r="AO36" i="3"/>
  <c r="AO32" i="3"/>
  <c r="AO24" i="3"/>
  <c r="BW35" i="3"/>
  <c r="BZ35" i="3" s="1"/>
  <c r="BW31" i="3"/>
  <c r="BZ31" i="3" s="1"/>
  <c r="BW29" i="3"/>
  <c r="BZ29" i="3" s="1"/>
  <c r="BW26" i="3"/>
  <c r="BY26" i="3" s="1"/>
  <c r="BW23" i="3"/>
  <c r="BZ23" i="3" s="1"/>
  <c r="AO30" i="3"/>
  <c r="BW27" i="3"/>
  <c r="BZ27" i="3" s="1"/>
  <c r="BW25" i="3"/>
  <c r="BZ25" i="3" s="1"/>
  <c r="AO33" i="3"/>
  <c r="AO34" i="3"/>
  <c r="BZ34" i="3"/>
  <c r="AO22" i="3"/>
  <c r="BV22" i="3"/>
  <c r="U37" i="3"/>
  <c r="BW22" i="3"/>
  <c r="BY22" i="3" s="1"/>
  <c r="BV8" i="3"/>
  <c r="AL7" i="3"/>
  <c r="AO7" i="3" s="1"/>
  <c r="AL8" i="3"/>
  <c r="AN8" i="3" s="1"/>
  <c r="AL9" i="3"/>
  <c r="AN9" i="3" s="1"/>
  <c r="AL10" i="3"/>
  <c r="AN10" i="3" s="1"/>
  <c r="AL11" i="3"/>
  <c r="AL12" i="3"/>
  <c r="AN12" i="3" s="1"/>
  <c r="AL13" i="3"/>
  <c r="AN13" i="3" s="1"/>
  <c r="AL14" i="3"/>
  <c r="AN14" i="3" s="1"/>
  <c r="AK8" i="3"/>
  <c r="AK9" i="3"/>
  <c r="AK10" i="3"/>
  <c r="AK11" i="3"/>
  <c r="AK12" i="3"/>
  <c r="AK13" i="3"/>
  <c r="AK14" i="3"/>
  <c r="AK15" i="3"/>
  <c r="AK7" i="3"/>
  <c r="AJ15" i="3"/>
  <c r="AG15" i="3"/>
  <c r="AI15" i="3" s="1"/>
  <c r="AE15" i="3"/>
  <c r="AB15" i="3"/>
  <c r="AD15" i="3" s="1"/>
  <c r="Z15" i="3"/>
  <c r="W15" i="3"/>
  <c r="Y15" i="3" s="1"/>
  <c r="U10" i="3"/>
  <c r="U12" i="3"/>
  <c r="R8" i="3"/>
  <c r="R9" i="3"/>
  <c r="T9" i="3" s="1"/>
  <c r="R10" i="3"/>
  <c r="T10" i="3" s="1"/>
  <c r="R11" i="3"/>
  <c r="T11" i="3" s="1"/>
  <c r="R12" i="3"/>
  <c r="BW12" i="3" s="1"/>
  <c r="BY12" i="3" s="1"/>
  <c r="R13" i="3"/>
  <c r="T13" i="3" s="1"/>
  <c r="R14" i="3"/>
  <c r="Q15" i="3"/>
  <c r="Q14" i="3"/>
  <c r="Q13" i="3"/>
  <c r="Q12" i="3"/>
  <c r="BV12" i="3" s="1"/>
  <c r="Q11" i="3"/>
  <c r="Q10" i="3"/>
  <c r="Q9" i="3"/>
  <c r="Q8" i="3"/>
  <c r="R7" i="3"/>
  <c r="T7" i="3" s="1"/>
  <c r="Q7" i="3"/>
  <c r="BV7" i="3" s="1"/>
  <c r="P15" i="3"/>
  <c r="M15" i="3"/>
  <c r="O15" i="3" s="1"/>
  <c r="K15" i="3"/>
  <c r="H15" i="3"/>
  <c r="J15" i="3" s="1"/>
  <c r="F15" i="3"/>
  <c r="C15" i="3"/>
  <c r="E15" i="3" s="1"/>
  <c r="BY29" i="3" l="1"/>
  <c r="BZ30" i="3"/>
  <c r="BY30" i="3"/>
  <c r="BY23" i="3"/>
  <c r="BY27" i="3"/>
  <c r="BZ24" i="3"/>
  <c r="BY24" i="3"/>
  <c r="BZ32" i="3"/>
  <c r="BY32" i="3"/>
  <c r="BY31" i="3"/>
  <c r="BY35" i="3"/>
  <c r="BZ36" i="3"/>
  <c r="BY36" i="3"/>
  <c r="BY25" i="3"/>
  <c r="BW8" i="3"/>
  <c r="AO11" i="3"/>
  <c r="AN11" i="3"/>
  <c r="BV9" i="3"/>
  <c r="U8" i="3"/>
  <c r="AO12" i="3"/>
  <c r="AO8" i="3"/>
  <c r="BZ26" i="3"/>
  <c r="T8" i="3"/>
  <c r="BW13" i="3"/>
  <c r="BY13" i="3" s="1"/>
  <c r="U7" i="3"/>
  <c r="R15" i="3"/>
  <c r="BV15" i="3"/>
  <c r="BV11" i="3"/>
  <c r="AL15" i="3"/>
  <c r="AN15" i="3" s="1"/>
  <c r="BW11" i="3"/>
  <c r="BY11" i="3" s="1"/>
  <c r="BV13" i="3"/>
  <c r="BW9" i="3"/>
  <c r="BY9" i="3" s="1"/>
  <c r="U11" i="3"/>
  <c r="BV14" i="3"/>
  <c r="BV10" i="3"/>
  <c r="BW14" i="3"/>
  <c r="BY14" i="3" s="1"/>
  <c r="BW10" i="3"/>
  <c r="BW7" i="3"/>
  <c r="T37" i="3"/>
  <c r="AO14" i="3"/>
  <c r="AO10" i="3"/>
  <c r="AO13" i="3"/>
  <c r="AO9" i="3"/>
  <c r="BZ22" i="3"/>
  <c r="BZ11" i="3" l="1"/>
  <c r="BZ7" i="3"/>
  <c r="BY7" i="3"/>
  <c r="BZ10" i="3"/>
  <c r="BY10" i="3"/>
  <c r="BZ8" i="3"/>
  <c r="BY8" i="3"/>
  <c r="BW15" i="3"/>
  <c r="AO15" i="3"/>
  <c r="U15" i="3"/>
  <c r="T15" i="3"/>
  <c r="BZ15" i="3" l="1"/>
  <c r="BY15" i="3"/>
</calcChain>
</file>

<file path=xl/sharedStrings.xml><?xml version="1.0" encoding="utf-8"?>
<sst xmlns="http://schemas.openxmlformats.org/spreadsheetml/2006/main" count="224" uniqueCount="49">
  <si>
    <t>累計</t>
    <rPh sb="0" eb="2">
      <t>ルイケイ</t>
    </rPh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</si>
  <si>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</si>
  <si>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</si>
  <si>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月別・診療科別患者数</t>
    <rPh sb="0" eb="2">
      <t>ツキベツ</t>
    </rPh>
    <rPh sb="3" eb="5">
      <t>シンリョウ</t>
    </rPh>
    <rPh sb="5" eb="6">
      <t>カ</t>
    </rPh>
    <rPh sb="6" eb="7">
      <t>ベツ</t>
    </rPh>
    <rPh sb="7" eb="10">
      <t>カンジャスウ</t>
    </rPh>
    <phoneticPr fontId="2"/>
  </si>
  <si>
    <t>４月</t>
    <rPh sb="1" eb="2">
      <t>ツキ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</si>
  <si>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</si>
  <si>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</si>
  <si>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</si>
  <si>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</si>
  <si>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</si>
  <si>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</si>
  <si>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</si>
  <si>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</si>
  <si>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</si>
  <si>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</si>
  <si>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</si>
  <si>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診療
日数</t>
    <rPh sb="0" eb="2">
      <t>シンリョウ</t>
    </rPh>
    <rPh sb="3" eb="5">
      <t>ニッスウ</t>
    </rPh>
    <phoneticPr fontId="2"/>
  </si>
  <si>
    <t>患者
延数</t>
    <rPh sb="0" eb="2">
      <t>カンジャ</t>
    </rPh>
    <rPh sb="3" eb="4">
      <t>ノベ</t>
    </rPh>
    <rPh sb="4" eb="5">
      <t>スウ</t>
    </rPh>
    <phoneticPr fontId="2"/>
  </si>
  <si>
    <t>第1四半期</t>
    <rPh sb="0" eb="1">
      <t>ダイ</t>
    </rPh>
    <rPh sb="2" eb="5">
      <t>シハンキ</t>
    </rPh>
    <phoneticPr fontId="2"/>
  </si>
  <si>
    <t>内科</t>
    <rPh sb="0" eb="2">
      <t>ナイカ</t>
    </rPh>
    <phoneticPr fontId="2"/>
  </si>
  <si>
    <t>循環器内科</t>
    <rPh sb="0" eb="5">
      <t>ジュンカンキナイカ</t>
    </rPh>
    <phoneticPr fontId="2"/>
  </si>
  <si>
    <t>小児科</t>
    <rPh sb="0" eb="3">
      <t>ショウニカ</t>
    </rPh>
    <phoneticPr fontId="2"/>
  </si>
  <si>
    <t>外科</t>
    <rPh sb="0" eb="2">
      <t>ゲカ</t>
    </rPh>
    <phoneticPr fontId="2"/>
  </si>
  <si>
    <t>泌尿器科</t>
    <rPh sb="0" eb="4">
      <t>ヒニョウキカ</t>
    </rPh>
    <phoneticPr fontId="2"/>
  </si>
  <si>
    <t>整形外科</t>
    <rPh sb="0" eb="4">
      <t>セイケイゲカ</t>
    </rPh>
    <phoneticPr fontId="2"/>
  </si>
  <si>
    <t>婦人科</t>
    <rPh sb="0" eb="3">
      <t>フジンカ</t>
    </rPh>
    <phoneticPr fontId="2"/>
  </si>
  <si>
    <t>耳鼻咽喉科</t>
    <rPh sb="0" eb="4">
      <t>ジビインコウ</t>
    </rPh>
    <rPh sb="4" eb="5">
      <t>カ</t>
    </rPh>
    <phoneticPr fontId="2"/>
  </si>
  <si>
    <t>第2四半期</t>
    <rPh sb="0" eb="1">
      <t>ダイ</t>
    </rPh>
    <rPh sb="2" eb="5">
      <t>シハンキ</t>
    </rPh>
    <phoneticPr fontId="2"/>
  </si>
  <si>
    <t>第3四半期</t>
    <rPh sb="0" eb="1">
      <t>ダイ</t>
    </rPh>
    <rPh sb="2" eb="5">
      <t>シハンキ</t>
    </rPh>
    <phoneticPr fontId="2"/>
  </si>
  <si>
    <t>第4四半期</t>
    <rPh sb="0" eb="1">
      <t>ダイ</t>
    </rPh>
    <rPh sb="2" eb="5">
      <t>シハンキ</t>
    </rPh>
    <phoneticPr fontId="2"/>
  </si>
  <si>
    <t>１日
平均</t>
    <rPh sb="1" eb="2">
      <t>ヒ</t>
    </rPh>
    <rPh sb="3" eb="5">
      <t>ヘイキン</t>
    </rPh>
    <phoneticPr fontId="2"/>
  </si>
  <si>
    <t>全体</t>
    <rPh sb="0" eb="2">
      <t>ゼンタイ</t>
    </rPh>
    <phoneticPr fontId="2"/>
  </si>
  <si>
    <t>神経内科</t>
    <rPh sb="0" eb="4">
      <t>シンケイナイカ</t>
    </rPh>
    <phoneticPr fontId="2"/>
  </si>
  <si>
    <t>脳神経外科</t>
    <rPh sb="0" eb="5">
      <t>ノウシンケイゲカ</t>
    </rPh>
    <phoneticPr fontId="2"/>
  </si>
  <si>
    <t>皮膚科</t>
    <rPh sb="0" eb="3">
      <t>ヒフカ</t>
    </rPh>
    <phoneticPr fontId="2"/>
  </si>
  <si>
    <t>眼科</t>
    <rPh sb="0" eb="2">
      <t>ガンカ</t>
    </rPh>
    <phoneticPr fontId="2"/>
  </si>
  <si>
    <t>心のケア</t>
    <rPh sb="0" eb="1">
      <t>ココロ</t>
    </rPh>
    <phoneticPr fontId="2"/>
  </si>
  <si>
    <t>形成外科</t>
    <rPh sb="0" eb="4">
      <t>ケイセイゲカ</t>
    </rPh>
    <phoneticPr fontId="2"/>
  </si>
  <si>
    <t>麻酔科</t>
    <rPh sb="0" eb="3">
      <t>マスイカ</t>
    </rPh>
    <phoneticPr fontId="2"/>
  </si>
  <si>
    <t>前年度
患者延数</t>
    <rPh sb="0" eb="3">
      <t>ゼンネンド</t>
    </rPh>
    <rPh sb="4" eb="6">
      <t>カンジャ</t>
    </rPh>
    <rPh sb="6" eb="7">
      <t>ノベ</t>
    </rPh>
    <rPh sb="7" eb="8">
      <t>スウ</t>
    </rPh>
    <phoneticPr fontId="2"/>
  </si>
  <si>
    <t>前年比較</t>
    <rPh sb="0" eb="2">
      <t>ゼンネン</t>
    </rPh>
    <rPh sb="2" eb="4">
      <t>ヒカク</t>
    </rPh>
    <phoneticPr fontId="2"/>
  </si>
  <si>
    <t>Ⓐ</t>
    <phoneticPr fontId="2"/>
  </si>
  <si>
    <t>Ⓑ</t>
    <phoneticPr fontId="2"/>
  </si>
  <si>
    <t>Ⓒ</t>
    <phoneticPr fontId="2"/>
  </si>
  <si>
    <t>Ⓓ</t>
    <phoneticPr fontId="2"/>
  </si>
  <si>
    <t>Ⓔ</t>
    <phoneticPr fontId="2"/>
  </si>
  <si>
    <t>Ⓕ</t>
    <phoneticPr fontId="2"/>
  </si>
  <si>
    <t>Ⓖ</t>
    <phoneticPr fontId="2"/>
  </si>
  <si>
    <t>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</si>
</sst>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 ;[Red]\-0\ 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medium">
        <color indexed="64"/>
      </bottom>
      <diagonal/>
    </border>
    <border>
      <left style="slantDashDot">
        <color rgb="FFFF0000"/>
      </left>
      <right style="slantDashDot">
        <color rgb="FFFF0000"/>
      </right>
      <top style="medium">
        <color indexed="64"/>
      </top>
      <bottom style="thin">
        <color indexed="64"/>
      </bottom>
      <diagonal/>
    </border>
    <border>
      <left style="slantDashDot">
        <color rgb="FFFF0000"/>
      </left>
      <right style="slantDashDot">
        <color rgb="FFFF0000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slantDashDot">
        <color rgb="FFFF0000"/>
      </right>
      <top style="thin">
        <color indexed="64"/>
      </top>
      <bottom style="medium">
        <color indexed="64"/>
      </bottom>
      <diagonal/>
    </border>
    <border>
      <left style="slantDashDot">
        <color rgb="FFFF0000"/>
      </left>
      <right style="slantDashDot">
        <color rgb="FFFF0000"/>
      </right>
      <top style="medium">
        <color indexed="64"/>
      </top>
      <bottom style="slantDashDot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medium">
        <color indexed="64"/>
      </right>
      <top/>
      <bottom style="double">
        <color rgb="FFFF0000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38" fontId="0" fillId="0" borderId="4" xfId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38" fontId="0" fillId="0" borderId="14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0" fillId="0" borderId="19" xfId="1" applyFont="1" applyBorder="1">
      <alignment vertical="center"/>
    </xf>
    <xf numFmtId="0" fontId="3" fillId="0" borderId="8" xfId="0" applyFont="1" applyBorder="1">
      <alignment vertical="center"/>
    </xf>
    <xf numFmtId="0" fontId="0" fillId="0" borderId="21" xfId="0" applyBorder="1">
      <alignment vertical="center"/>
    </xf>
    <xf numFmtId="0" fontId="3" fillId="0" borderId="20" xfId="0" applyFont="1" applyBorder="1">
      <alignment vertical="center"/>
    </xf>
    <xf numFmtId="0" fontId="3" fillId="0" borderId="23" xfId="0" applyFont="1" applyBorder="1">
      <alignment vertical="center"/>
    </xf>
    <xf numFmtId="0" fontId="0" fillId="0" borderId="24" xfId="0" applyBorder="1">
      <alignment vertical="center"/>
    </xf>
    <xf numFmtId="0" fontId="3" fillId="0" borderId="21" xfId="0" applyFont="1" applyBorder="1">
      <alignment vertical="center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>
      <alignment vertical="center"/>
    </xf>
    <xf numFmtId="38" fontId="0" fillId="0" borderId="17" xfId="1" applyFont="1" applyBorder="1">
      <alignment vertical="center"/>
    </xf>
    <xf numFmtId="38" fontId="3" fillId="0" borderId="13" xfId="1" applyFont="1" applyBorder="1">
      <alignment vertical="center"/>
    </xf>
    <xf numFmtId="0" fontId="3" fillId="0" borderId="26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0" fillId="2" borderId="21" xfId="0" applyFill="1" applyBorder="1">
      <alignment vertical="center"/>
    </xf>
    <xf numFmtId="0" fontId="0" fillId="2" borderId="1" xfId="0" applyFill="1" applyBorder="1">
      <alignment vertical="center"/>
    </xf>
    <xf numFmtId="38" fontId="0" fillId="2" borderId="14" xfId="1" applyFont="1" applyFill="1" applyBorder="1">
      <alignment vertical="center"/>
    </xf>
    <xf numFmtId="38" fontId="3" fillId="0" borderId="24" xfId="0" applyNumberFormat="1" applyFont="1" applyBorder="1">
      <alignment vertical="center"/>
    </xf>
    <xf numFmtId="38" fontId="3" fillId="0" borderId="4" xfId="0" applyNumberFormat="1" applyFont="1" applyBorder="1">
      <alignment vertical="center"/>
    </xf>
    <xf numFmtId="38" fontId="3" fillId="2" borderId="14" xfId="0" applyNumberFormat="1" applyFont="1" applyFill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3" fillId="0" borderId="36" xfId="0" applyFont="1" applyBorder="1">
      <alignment vertical="center"/>
    </xf>
    <xf numFmtId="0" fontId="3" fillId="0" borderId="35" xfId="0" applyFont="1" applyBorder="1">
      <alignment vertical="center"/>
    </xf>
    <xf numFmtId="0" fontId="0" fillId="0" borderId="32" xfId="0" applyBorder="1">
      <alignment vertical="center"/>
    </xf>
    <xf numFmtId="0" fontId="3" fillId="0" borderId="32" xfId="0" applyFont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32" xfId="1" applyFont="1" applyFill="1" applyBorder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2" xfId="0" applyFont="1" applyBorder="1">
      <alignment vertical="center"/>
    </xf>
    <xf numFmtId="0" fontId="4" fillId="0" borderId="2" xfId="0" applyFont="1" applyBorder="1">
      <alignment vertical="center"/>
    </xf>
    <xf numFmtId="38" fontId="4" fillId="0" borderId="17" xfId="1" applyFont="1" applyBorder="1">
      <alignment vertical="center"/>
    </xf>
    <xf numFmtId="38" fontId="0" fillId="2" borderId="11" xfId="1" applyFont="1" applyFill="1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4" fillId="0" borderId="25" xfId="0" applyFont="1" applyBorder="1">
      <alignment vertical="center"/>
    </xf>
    <xf numFmtId="0" fontId="0" fillId="2" borderId="11" xfId="0" applyFill="1" applyBorder="1">
      <alignment vertical="center"/>
    </xf>
    <xf numFmtId="0" fontId="0" fillId="0" borderId="11" xfId="0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38" fontId="3" fillId="0" borderId="28" xfId="0" applyNumberFormat="1" applyFont="1" applyBorder="1">
      <alignment vertical="center"/>
    </xf>
    <xf numFmtId="38" fontId="3" fillId="0" borderId="10" xfId="0" applyNumberFormat="1" applyFont="1" applyBorder="1">
      <alignment vertical="center"/>
    </xf>
    <xf numFmtId="38" fontId="3" fillId="0" borderId="38" xfId="0" applyNumberFormat="1" applyFon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8" xfId="0" applyBorder="1">
      <alignment vertical="center"/>
    </xf>
    <xf numFmtId="0" fontId="0" fillId="0" borderId="36" xfId="0" applyBorder="1">
      <alignment vertical="center"/>
    </xf>
    <xf numFmtId="0" fontId="0" fillId="0" borderId="10" xfId="0" applyBorder="1">
      <alignment vertical="center"/>
    </xf>
    <xf numFmtId="38" fontId="0" fillId="0" borderId="13" xfId="1" applyFont="1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23" xfId="0" applyBorder="1">
      <alignment vertical="center"/>
    </xf>
    <xf numFmtId="0" fontId="0" fillId="0" borderId="9" xfId="0" applyBorder="1">
      <alignment vertical="center"/>
    </xf>
    <xf numFmtId="38" fontId="0" fillId="0" borderId="15" xfId="1" applyFont="1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35" xfId="0" applyBorder="1">
      <alignment vertical="center"/>
    </xf>
    <xf numFmtId="0" fontId="0" fillId="0" borderId="22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5" xfId="0" applyFill="1" applyBorder="1">
      <alignment vertical="center"/>
    </xf>
    <xf numFmtId="0" fontId="5" fillId="0" borderId="25" xfId="0" applyFont="1" applyFill="1" applyBorder="1" applyAlignment="1">
      <alignment vertical="center" wrapText="1"/>
    </xf>
    <xf numFmtId="38" fontId="0" fillId="0" borderId="17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14" xfId="1" applyFont="1" applyFill="1" applyBorder="1">
      <alignment vertical="center"/>
    </xf>
    <xf numFmtId="177" fontId="0" fillId="0" borderId="22" xfId="0" applyNumberFormat="1" applyFill="1" applyBorder="1">
      <alignment vertical="center"/>
    </xf>
    <xf numFmtId="177" fontId="0" fillId="0" borderId="11" xfId="0" applyNumberFormat="1" applyFill="1" applyBorder="1">
      <alignment vertical="center"/>
    </xf>
    <xf numFmtId="177" fontId="0" fillId="0" borderId="37" xfId="0" applyNumberForma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37" xfId="1" applyFont="1" applyFill="1" applyBorder="1">
      <alignment vertical="center"/>
    </xf>
    <xf numFmtId="38" fontId="3" fillId="0" borderId="22" xfId="1" applyFont="1" applyFill="1" applyBorder="1">
      <alignment vertical="center"/>
    </xf>
    <xf numFmtId="38" fontId="3" fillId="0" borderId="21" xfId="1" applyFont="1" applyFill="1" applyBorder="1">
      <alignment vertical="center"/>
    </xf>
    <xf numFmtId="38" fontId="3" fillId="0" borderId="11" xfId="1" applyFont="1" applyFill="1" applyBorder="1">
      <alignment vertical="center"/>
    </xf>
    <xf numFmtId="38" fontId="3" fillId="0" borderId="6" xfId="1" applyFont="1" applyFill="1" applyBorder="1">
      <alignment vertical="center"/>
    </xf>
    <xf numFmtId="0" fontId="6" fillId="0" borderId="25" xfId="0" applyFont="1" applyFill="1" applyBorder="1" applyAlignment="1">
      <alignment vertical="center" wrapText="1"/>
    </xf>
    <xf numFmtId="38" fontId="3" fillId="0" borderId="1" xfId="1" applyFont="1" applyFill="1" applyBorder="1">
      <alignment vertical="center"/>
    </xf>
    <xf numFmtId="38" fontId="7" fillId="0" borderId="25" xfId="1" applyFont="1" applyFill="1" applyBorder="1">
      <alignment vertical="center"/>
    </xf>
    <xf numFmtId="38" fontId="3" fillId="0" borderId="43" xfId="0" applyNumberFormat="1" applyFont="1" applyFill="1" applyBorder="1">
      <alignment vertical="center"/>
    </xf>
    <xf numFmtId="38" fontId="7" fillId="0" borderId="16" xfId="1" applyFont="1" applyFill="1" applyBorder="1">
      <alignment vertical="center"/>
    </xf>
    <xf numFmtId="38" fontId="7" fillId="0" borderId="2" xfId="1" applyFont="1" applyFill="1" applyBorder="1">
      <alignment vertical="center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>
      <alignment vertical="center"/>
    </xf>
    <xf numFmtId="176" fontId="3" fillId="0" borderId="46" xfId="0" applyNumberFormat="1" applyFont="1" applyBorder="1">
      <alignment vertical="center"/>
    </xf>
    <xf numFmtId="0" fontId="3" fillId="0" borderId="45" xfId="0" applyFont="1" applyBorder="1">
      <alignment vertical="center"/>
    </xf>
    <xf numFmtId="0" fontId="3" fillId="0" borderId="47" xfId="0" applyFont="1" applyBorder="1">
      <alignment vertical="center"/>
    </xf>
    <xf numFmtId="0" fontId="6" fillId="0" borderId="49" xfId="0" applyFont="1" applyFill="1" applyBorder="1" applyAlignment="1">
      <alignment vertical="center" wrapText="1"/>
    </xf>
    <xf numFmtId="38" fontId="3" fillId="0" borderId="50" xfId="0" applyNumberFormat="1" applyFont="1" applyFill="1" applyBorder="1">
      <alignment vertical="center"/>
    </xf>
    <xf numFmtId="38" fontId="3" fillId="0" borderId="51" xfId="0" applyNumberFormat="1" applyFont="1" applyFill="1" applyBorder="1">
      <alignment vertical="center"/>
    </xf>
    <xf numFmtId="38" fontId="3" fillId="0" borderId="52" xfId="0" applyNumberFormat="1" applyFont="1" applyFill="1" applyBorder="1">
      <alignment vertical="center"/>
    </xf>
    <xf numFmtId="0" fontId="3" fillId="0" borderId="54" xfId="0" applyFont="1" applyBorder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5" xfId="0" applyFont="1" applyBorder="1">
      <alignment vertical="center"/>
    </xf>
    <xf numFmtId="0" fontId="0" fillId="0" borderId="40" xfId="0" applyBorder="1" applyAlignment="1">
      <alignment vertical="center" wrapText="1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40" xfId="0" applyBorder="1">
      <alignment vertical="center"/>
    </xf>
    <xf numFmtId="38" fontId="0" fillId="0" borderId="60" xfId="1" applyFont="1" applyFill="1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38" fontId="0" fillId="0" borderId="62" xfId="1" applyFont="1" applyBorder="1">
      <alignment vertical="center"/>
    </xf>
    <xf numFmtId="38" fontId="0" fillId="0" borderId="63" xfId="1" applyFont="1" applyBorder="1">
      <alignment vertical="center"/>
    </xf>
    <xf numFmtId="0" fontId="7" fillId="0" borderId="10" xfId="0" applyFont="1" applyBorder="1" applyAlignment="1">
      <alignment vertical="center" wrapText="1"/>
    </xf>
    <xf numFmtId="38" fontId="7" fillId="0" borderId="29" xfId="1" applyFont="1" applyBorder="1">
      <alignment vertical="center"/>
    </xf>
    <xf numFmtId="38" fontId="7" fillId="0" borderId="28" xfId="1" applyFont="1" applyBorder="1">
      <alignment vertical="center"/>
    </xf>
    <xf numFmtId="38" fontId="0" fillId="0" borderId="41" xfId="1" applyFont="1" applyFill="1" applyBorder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2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1" xfId="0" applyFill="1" applyBorder="1">
      <alignment vertical="center"/>
    </xf>
    <xf numFmtId="38" fontId="0" fillId="0" borderId="42" xfId="1" applyFont="1" applyFill="1" applyBorder="1">
      <alignment vertical="center"/>
    </xf>
    <xf numFmtId="38" fontId="0" fillId="0" borderId="21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32" xfId="1" applyFont="1" applyFill="1" applyBorder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38" fontId="3" fillId="3" borderId="24" xfId="0" applyNumberFormat="1" applyFont="1" applyFill="1" applyBorder="1">
      <alignment vertical="center"/>
    </xf>
    <xf numFmtId="38" fontId="3" fillId="3" borderId="11" xfId="0" applyNumberFormat="1" applyFont="1" applyFill="1" applyBorder="1">
      <alignment vertical="center"/>
    </xf>
    <xf numFmtId="38" fontId="3" fillId="3" borderId="26" xfId="0" applyNumberFormat="1" applyFont="1" applyFill="1" applyBorder="1">
      <alignment vertical="center"/>
    </xf>
    <xf numFmtId="38" fontId="3" fillId="2" borderId="53" xfId="0" applyNumberFormat="1" applyFont="1" applyFill="1" applyBorder="1">
      <alignment vertical="center"/>
    </xf>
    <xf numFmtId="0" fontId="6" fillId="0" borderId="11" xfId="0" applyFont="1" applyFill="1" applyBorder="1" applyAlignment="1">
      <alignment vertical="center" wrapText="1"/>
    </xf>
    <xf numFmtId="38" fontId="7" fillId="0" borderId="21" xfId="1" applyFont="1" applyFill="1" applyBorder="1">
      <alignment vertical="center"/>
    </xf>
    <xf numFmtId="38" fontId="7" fillId="0" borderId="11" xfId="1" applyFont="1" applyFill="1" applyBorder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38" fontId="7" fillId="0" borderId="6" xfId="1" applyFont="1" applyFill="1" applyBorder="1">
      <alignment vertical="center"/>
    </xf>
    <xf numFmtId="38" fontId="3" fillId="0" borderId="17" xfId="1" applyFont="1" applyBorder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77" fontId="0" fillId="0" borderId="2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37" xfId="0" applyNumberFormat="1" applyBorder="1">
      <alignment vertical="center"/>
    </xf>
    <xf numFmtId="0" fontId="3" fillId="0" borderId="29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7" xfId="0" applyFont="1" applyBorder="1">
      <alignment vertical="center"/>
    </xf>
    <xf numFmtId="0" fontId="0" fillId="0" borderId="38" xfId="0" applyBorder="1">
      <alignment vertical="center"/>
    </xf>
    <xf numFmtId="38" fontId="7" fillId="0" borderId="1" xfId="1" applyFont="1" applyFill="1" applyBorder="1">
      <alignment vertical="center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>
      <alignment vertical="center"/>
    </xf>
    <xf numFmtId="176" fontId="7" fillId="0" borderId="46" xfId="0" applyNumberFormat="1" applyFont="1" applyBorder="1">
      <alignment vertical="center"/>
    </xf>
    <xf numFmtId="0" fontId="7" fillId="0" borderId="45" xfId="0" applyFont="1" applyBorder="1">
      <alignment vertical="center"/>
    </xf>
    <xf numFmtId="38" fontId="7" fillId="0" borderId="65" xfId="1" applyFont="1" applyBorder="1">
      <alignment vertical="center"/>
    </xf>
    <xf numFmtId="38" fontId="7" fillId="0" borderId="37" xfId="1" applyFont="1" applyFill="1" applyBorder="1">
      <alignment vertical="center"/>
    </xf>
    <xf numFmtId="38" fontId="7" fillId="0" borderId="66" xfId="1" applyFont="1" applyFill="1" applyBorder="1">
      <alignment vertical="center"/>
    </xf>
    <xf numFmtId="0" fontId="7" fillId="0" borderId="47" xfId="0" applyFont="1" applyBorder="1">
      <alignment vertical="center"/>
    </xf>
    <xf numFmtId="0" fontId="0" fillId="0" borderId="7" xfId="0" applyBorder="1">
      <alignment vertical="center"/>
    </xf>
    <xf numFmtId="38" fontId="0" fillId="0" borderId="24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21" xfId="0" applyNumberFormat="1" applyBorder="1">
      <alignment vertical="center"/>
    </xf>
    <xf numFmtId="38" fontId="0" fillId="0" borderId="11" xfId="0" applyNumberFormat="1" applyBorder="1">
      <alignment vertical="center"/>
    </xf>
    <xf numFmtId="38" fontId="0" fillId="0" borderId="37" xfId="0" applyNumberFormat="1" applyBorder="1">
      <alignment vertical="center"/>
    </xf>
    <xf numFmtId="38" fontId="0" fillId="0" borderId="6" xfId="0" applyNumberFormat="1" applyBorder="1">
      <alignment vertical="center"/>
    </xf>
    <xf numFmtId="38" fontId="3" fillId="0" borderId="5" xfId="0" applyNumberFormat="1" applyFont="1" applyBorder="1">
      <alignment vertical="center"/>
    </xf>
    <xf numFmtId="38" fontId="3" fillId="0" borderId="6" xfId="0" applyNumberFormat="1" applyFont="1" applyBorder="1">
      <alignment vertical="center"/>
    </xf>
    <xf numFmtId="38" fontId="3" fillId="0" borderId="8" xfId="0" applyNumberFormat="1" applyFont="1" applyBorder="1">
      <alignment vertical="center"/>
    </xf>
    <xf numFmtId="38" fontId="3" fillId="0" borderId="1" xfId="0" applyNumberFormat="1" applyFont="1" applyBorder="1">
      <alignment vertical="center"/>
    </xf>
    <xf numFmtId="38" fontId="3" fillId="0" borderId="11" xfId="0" applyNumberFormat="1" applyFont="1" applyBorder="1">
      <alignment vertical="center"/>
    </xf>
    <xf numFmtId="38" fontId="3" fillId="0" borderId="7" xfId="0" applyNumberFormat="1" applyFont="1" applyBorder="1">
      <alignment vertical="center"/>
    </xf>
    <xf numFmtId="38" fontId="3" fillId="0" borderId="9" xfId="0" applyNumberFormat="1" applyFont="1" applyBorder="1">
      <alignment vertical="center"/>
    </xf>
    <xf numFmtId="38" fontId="3" fillId="0" borderId="12" xfId="0" applyNumberFormat="1" applyFont="1" applyBorder="1">
      <alignment vertical="center"/>
    </xf>
    <xf numFmtId="38" fontId="3" fillId="2" borderId="26" xfId="0" applyNumberFormat="1" applyFont="1" applyFill="1" applyBorder="1">
      <alignment vertical="center"/>
    </xf>
    <xf numFmtId="38" fontId="3" fillId="0" borderId="67" xfId="0" applyNumberFormat="1" applyFont="1" applyFill="1" applyBorder="1">
      <alignment vertical="center"/>
    </xf>
    <xf numFmtId="38" fontId="3" fillId="0" borderId="68" xfId="0" applyNumberFormat="1" applyFont="1" applyFill="1" applyBorder="1">
      <alignment vertical="center"/>
    </xf>
    <xf numFmtId="38" fontId="3" fillId="0" borderId="64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11" xfId="1" applyFont="1" applyBorder="1">
      <alignment vertical="center"/>
    </xf>
    <xf numFmtId="176" fontId="7" fillId="0" borderId="45" xfId="0" applyNumberFormat="1" applyFont="1" applyBorder="1">
      <alignment vertical="center"/>
    </xf>
    <xf numFmtId="0" fontId="3" fillId="0" borderId="13" xfId="0" applyFont="1" applyBorder="1">
      <alignment vertical="center"/>
    </xf>
    <xf numFmtId="38" fontId="3" fillId="0" borderId="14" xfId="1" applyFont="1" applyFill="1" applyBorder="1">
      <alignment vertical="center"/>
    </xf>
    <xf numFmtId="38" fontId="3" fillId="0" borderId="37" xfId="1" applyFont="1" applyFill="1" applyBorder="1">
      <alignment vertical="center"/>
    </xf>
    <xf numFmtId="38" fontId="0" fillId="0" borderId="70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14" xfId="1" applyFont="1" applyFill="1" applyBorder="1">
      <alignment vertical="center"/>
    </xf>
    <xf numFmtId="0" fontId="7" fillId="0" borderId="54" xfId="0" applyFont="1" applyBorder="1">
      <alignment vertical="center"/>
    </xf>
    <xf numFmtId="176" fontId="3" fillId="0" borderId="71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47" xfId="0" applyNumberFormat="1" applyFont="1" applyBorder="1">
      <alignment vertical="center"/>
    </xf>
    <xf numFmtId="0" fontId="4" fillId="0" borderId="34" xfId="0" applyFont="1" applyBorder="1">
      <alignment vertical="center"/>
    </xf>
    <xf numFmtId="38" fontId="3" fillId="0" borderId="29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8" xfId="1" applyFont="1" applyBorder="1">
      <alignment vertical="center"/>
    </xf>
    <xf numFmtId="38" fontId="3" fillId="0" borderId="12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2" xfId="0" applyNumberFormat="1" applyBorder="1">
      <alignment vertical="center"/>
    </xf>
    <xf numFmtId="38" fontId="3" fillId="2" borderId="14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38" fontId="3" fillId="2" borderId="17" xfId="1" applyFont="1" applyFill="1" applyBorder="1">
      <alignment vertical="center"/>
    </xf>
    <xf numFmtId="38" fontId="3" fillId="2" borderId="11" xfId="0" applyNumberFormat="1" applyFont="1" applyFill="1" applyBorder="1">
      <alignment vertical="center"/>
    </xf>
    <xf numFmtId="0" fontId="8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8"/>
  <sheetViews>
    <sheetView tabSelected="1" zoomScaleNormal="100" workbookViewId="0">
      <selection activeCell="S8" sqref="S8"/>
    </sheetView>
  </sheetViews>
  <sheetFormatPr defaultRowHeight="13.5"/>
  <cols>
    <col min="1" max="1" width="11" style="1" customWidth="1"/>
    <col min="2" max="2" width="5.375" hidden="1" customWidth="1"/>
    <col min="3" max="3" width="5.875" hidden="1" customWidth="1"/>
    <col min="4" max="5" width="6.75" hidden="1" customWidth="1"/>
    <col min="6" max="7" width="5.375" hidden="1" customWidth="1"/>
    <col min="8" max="8" width="5.875" hidden="1" customWidth="1"/>
    <col min="9" max="9" width="7.375" hidden="1" customWidth="1"/>
    <col min="10" max="10" width="6.875" hidden="1" customWidth="1"/>
    <col min="11" max="12" width="5.25" hidden="1" customWidth="1"/>
    <col min="13" max="13" width="5.875" hidden="1" customWidth="1"/>
    <col min="14" max="14" width="6.75" hidden="1" customWidth="1"/>
    <col min="15" max="15" width="6.875" hidden="1" customWidth="1"/>
    <col min="16" max="16" width="5.25" style="12" hidden="1" customWidth="1"/>
    <col min="17" max="17" width="5.25" style="3" bestFit="1" customWidth="1"/>
    <col min="18" max="18" width="7.875" style="3" bestFit="1" customWidth="1"/>
    <col min="19" max="19" width="7.375" style="3" customWidth="1"/>
    <col min="20" max="20" width="7.875" style="3" bestFit="1" customWidth="1"/>
    <col min="21" max="21" width="5.25" style="3" bestFit="1" customWidth="1"/>
    <col min="22" max="22" width="5.25" hidden="1" customWidth="1"/>
    <col min="23" max="23" width="5.875" hidden="1" customWidth="1"/>
    <col min="24" max="24" width="7.5" hidden="1" customWidth="1"/>
    <col min="25" max="25" width="7.625" hidden="1" customWidth="1"/>
    <col min="26" max="27" width="5.25" hidden="1" customWidth="1"/>
    <col min="28" max="28" width="5.875" hidden="1" customWidth="1"/>
    <col min="29" max="29" width="7.125" hidden="1" customWidth="1"/>
    <col min="30" max="30" width="6.875" hidden="1" customWidth="1"/>
    <col min="31" max="32" width="5.25" hidden="1" customWidth="1"/>
    <col min="33" max="33" width="5.875" hidden="1" customWidth="1"/>
    <col min="34" max="34" width="7.625" hidden="1" customWidth="1"/>
    <col min="35" max="35" width="7.5" hidden="1" customWidth="1"/>
    <col min="36" max="36" width="5.25" hidden="1" customWidth="1"/>
    <col min="37" max="37" width="5.375" style="3" bestFit="1" customWidth="1"/>
    <col min="38" max="38" width="7.875" style="3" bestFit="1" customWidth="1"/>
    <col min="39" max="40" width="7.5" style="3" bestFit="1" customWidth="1"/>
    <col min="41" max="41" width="5.25" style="3" customWidth="1"/>
    <col min="42" max="42" width="5.25" customWidth="1"/>
    <col min="43" max="43" width="5.5" customWidth="1"/>
    <col min="44" max="44" width="7" customWidth="1"/>
    <col min="45" max="45" width="6.75" customWidth="1"/>
    <col min="46" max="48" width="5.25" customWidth="1"/>
    <col min="49" max="49" width="6.625" customWidth="1"/>
    <col min="50" max="50" width="7" customWidth="1"/>
    <col min="51" max="53" width="5.25" customWidth="1"/>
    <col min="54" max="54" width="7" customWidth="1"/>
    <col min="55" max="55" width="6.75" customWidth="1"/>
    <col min="56" max="56" width="5.25" customWidth="1"/>
    <col min="57" max="57" width="5.25" style="3" customWidth="1"/>
    <col min="58" max="58" width="7.875" style="3" bestFit="1" customWidth="1"/>
    <col min="59" max="59" width="7.375" style="3" customWidth="1"/>
    <col min="60" max="60" width="7.25" style="3" customWidth="1"/>
    <col min="61" max="61" width="5.375" style="3" customWidth="1"/>
    <col min="62" max="70" width="5.25" hidden="1" customWidth="1"/>
    <col min="71" max="73" width="5.25" style="3" hidden="1" customWidth="1"/>
    <col min="74" max="74" width="5.25" style="3" customWidth="1"/>
    <col min="75" max="75" width="7.875" style="3" bestFit="1" customWidth="1"/>
    <col min="76" max="77" width="7.875" style="3" customWidth="1"/>
    <col min="78" max="78" width="5.25" style="3" bestFit="1" customWidth="1"/>
  </cols>
  <sheetData>
    <row r="1" spans="1:78" ht="18.75">
      <c r="A1" s="232" t="s">
        <v>3</v>
      </c>
    </row>
    <row r="3" spans="1:78">
      <c r="A3" s="1" t="s">
        <v>1</v>
      </c>
    </row>
    <row r="4" spans="1:78" ht="14.25" thickBot="1"/>
    <row r="5" spans="1:78" ht="14.25" thickBot="1">
      <c r="A5" s="35"/>
      <c r="B5" s="247" t="s">
        <v>4</v>
      </c>
      <c r="C5" s="245"/>
      <c r="D5" s="246"/>
      <c r="E5" s="246"/>
      <c r="F5" s="248"/>
      <c r="G5" s="244" t="s">
        <v>5</v>
      </c>
      <c r="H5" s="245"/>
      <c r="I5" s="246"/>
      <c r="J5" s="246"/>
      <c r="K5" s="246"/>
      <c r="L5" s="247" t="s">
        <v>6</v>
      </c>
      <c r="M5" s="245"/>
      <c r="N5" s="246"/>
      <c r="O5" s="246"/>
      <c r="P5" s="246"/>
      <c r="Q5" s="233" t="s">
        <v>18</v>
      </c>
      <c r="R5" s="234"/>
      <c r="S5" s="237"/>
      <c r="T5" s="237"/>
      <c r="U5" s="237"/>
      <c r="V5" s="249" t="s">
        <v>7</v>
      </c>
      <c r="W5" s="245"/>
      <c r="X5" s="246"/>
      <c r="Y5" s="246"/>
      <c r="Z5" s="246"/>
      <c r="AA5" s="247" t="s">
        <v>8</v>
      </c>
      <c r="AB5" s="245"/>
      <c r="AC5" s="246"/>
      <c r="AD5" s="246"/>
      <c r="AE5" s="248"/>
      <c r="AF5" s="244" t="s">
        <v>9</v>
      </c>
      <c r="AG5" s="245"/>
      <c r="AH5" s="246"/>
      <c r="AI5" s="246"/>
      <c r="AJ5" s="246"/>
      <c r="AK5" s="239" t="s">
        <v>27</v>
      </c>
      <c r="AL5" s="240"/>
      <c r="AM5" s="241"/>
      <c r="AN5" s="242"/>
      <c r="AO5" s="243"/>
      <c r="AP5" s="244" t="s">
        <v>10</v>
      </c>
      <c r="AQ5" s="245"/>
      <c r="AR5" s="245"/>
      <c r="AS5" s="245"/>
      <c r="AT5" s="246"/>
      <c r="AU5" s="247" t="s">
        <v>11</v>
      </c>
      <c r="AV5" s="245"/>
      <c r="AW5" s="245"/>
      <c r="AX5" s="245"/>
      <c r="AY5" s="248"/>
      <c r="AZ5" s="244" t="s">
        <v>12</v>
      </c>
      <c r="BA5" s="245"/>
      <c r="BB5" s="246"/>
      <c r="BC5" s="246"/>
      <c r="BD5" s="246"/>
      <c r="BE5" s="233" t="s">
        <v>28</v>
      </c>
      <c r="BF5" s="234"/>
      <c r="BG5" s="237"/>
      <c r="BH5" s="237"/>
      <c r="BI5" s="235"/>
      <c r="BJ5" s="244" t="s">
        <v>13</v>
      </c>
      <c r="BK5" s="245"/>
      <c r="BL5" s="245"/>
      <c r="BM5" s="245" t="s">
        <v>14</v>
      </c>
      <c r="BN5" s="245"/>
      <c r="BO5" s="245"/>
      <c r="BP5" s="245" t="s">
        <v>15</v>
      </c>
      <c r="BQ5" s="245"/>
      <c r="BR5" s="246"/>
      <c r="BS5" s="233" t="s">
        <v>29</v>
      </c>
      <c r="BT5" s="234"/>
      <c r="BU5" s="235"/>
      <c r="BV5" s="236" t="s">
        <v>0</v>
      </c>
      <c r="BW5" s="234"/>
      <c r="BX5" s="237"/>
      <c r="BY5" s="238"/>
      <c r="BZ5" s="235"/>
    </row>
    <row r="6" spans="1:78" ht="27.75" thickBot="1">
      <c r="A6" s="36"/>
      <c r="B6" s="72" t="s">
        <v>16</v>
      </c>
      <c r="C6" s="39" t="s">
        <v>17</v>
      </c>
      <c r="D6" s="89" t="s">
        <v>39</v>
      </c>
      <c r="E6" s="89" t="s">
        <v>40</v>
      </c>
      <c r="F6" s="78" t="s">
        <v>30</v>
      </c>
      <c r="G6" s="29" t="s">
        <v>16</v>
      </c>
      <c r="H6" s="39" t="s">
        <v>17</v>
      </c>
      <c r="I6" s="89" t="s">
        <v>39</v>
      </c>
      <c r="J6" s="89" t="s">
        <v>40</v>
      </c>
      <c r="K6" s="30" t="s">
        <v>30</v>
      </c>
      <c r="L6" s="72" t="s">
        <v>16</v>
      </c>
      <c r="M6" s="39" t="s">
        <v>17</v>
      </c>
      <c r="N6" s="89" t="s">
        <v>39</v>
      </c>
      <c r="O6" s="89" t="s">
        <v>40</v>
      </c>
      <c r="P6" s="56" t="s">
        <v>30</v>
      </c>
      <c r="Q6" s="26" t="s">
        <v>16</v>
      </c>
      <c r="R6" s="138" t="s">
        <v>17</v>
      </c>
      <c r="S6" s="105" t="s">
        <v>39</v>
      </c>
      <c r="T6" s="105" t="s">
        <v>40</v>
      </c>
      <c r="U6" s="121" t="s">
        <v>30</v>
      </c>
      <c r="V6" s="125" t="s">
        <v>16</v>
      </c>
      <c r="W6" s="139" t="s">
        <v>17</v>
      </c>
      <c r="X6" s="89" t="s">
        <v>39</v>
      </c>
      <c r="Y6" s="89" t="s">
        <v>40</v>
      </c>
      <c r="Z6" s="30" t="s">
        <v>30</v>
      </c>
      <c r="AA6" s="72" t="s">
        <v>16</v>
      </c>
      <c r="AB6" s="139" t="s">
        <v>17</v>
      </c>
      <c r="AC6" s="89" t="s">
        <v>39</v>
      </c>
      <c r="AD6" s="89" t="s">
        <v>40</v>
      </c>
      <c r="AE6" s="78" t="s">
        <v>30</v>
      </c>
      <c r="AF6" s="29" t="s">
        <v>16</v>
      </c>
      <c r="AG6" s="139" t="s">
        <v>17</v>
      </c>
      <c r="AH6" s="89" t="s">
        <v>39</v>
      </c>
      <c r="AI6" s="89" t="s">
        <v>40</v>
      </c>
      <c r="AJ6" s="30" t="s">
        <v>30</v>
      </c>
      <c r="AK6" s="134" t="s">
        <v>16</v>
      </c>
      <c r="AL6" s="155" t="s">
        <v>17</v>
      </c>
      <c r="AM6" s="105" t="s">
        <v>39</v>
      </c>
      <c r="AN6" s="152" t="s">
        <v>40</v>
      </c>
      <c r="AO6" s="169" t="s">
        <v>30</v>
      </c>
      <c r="AP6" s="29" t="s">
        <v>16</v>
      </c>
      <c r="AQ6" s="25" t="s">
        <v>17</v>
      </c>
      <c r="AR6" s="158" t="s">
        <v>39</v>
      </c>
      <c r="AS6" s="159" t="s">
        <v>40</v>
      </c>
      <c r="AT6" s="30" t="s">
        <v>30</v>
      </c>
      <c r="AU6" s="72" t="s">
        <v>16</v>
      </c>
      <c r="AV6" s="25" t="s">
        <v>17</v>
      </c>
      <c r="AW6" s="158" t="s">
        <v>39</v>
      </c>
      <c r="AX6" s="159" t="s">
        <v>40</v>
      </c>
      <c r="AY6" s="78" t="s">
        <v>30</v>
      </c>
      <c r="AZ6" s="29" t="s">
        <v>16</v>
      </c>
      <c r="BA6" s="25" t="s">
        <v>17</v>
      </c>
      <c r="BB6" s="158" t="s">
        <v>39</v>
      </c>
      <c r="BC6" s="159" t="s">
        <v>40</v>
      </c>
      <c r="BD6" s="30" t="s">
        <v>30</v>
      </c>
      <c r="BE6" s="26" t="s">
        <v>16</v>
      </c>
      <c r="BF6" s="27" t="s">
        <v>17</v>
      </c>
      <c r="BG6" s="105" t="s">
        <v>39</v>
      </c>
      <c r="BH6" s="152" t="s">
        <v>40</v>
      </c>
      <c r="BI6" s="28" t="s">
        <v>30</v>
      </c>
      <c r="BJ6" s="29" t="s">
        <v>16</v>
      </c>
      <c r="BK6" s="25" t="s">
        <v>17</v>
      </c>
      <c r="BL6" s="25" t="s">
        <v>30</v>
      </c>
      <c r="BM6" s="25" t="s">
        <v>16</v>
      </c>
      <c r="BN6" s="25" t="s">
        <v>17</v>
      </c>
      <c r="BO6" s="25" t="s">
        <v>30</v>
      </c>
      <c r="BP6" s="25" t="s">
        <v>16</v>
      </c>
      <c r="BQ6" s="25" t="s">
        <v>17</v>
      </c>
      <c r="BR6" s="30" t="s">
        <v>30</v>
      </c>
      <c r="BS6" s="26" t="s">
        <v>16</v>
      </c>
      <c r="BT6" s="27" t="s">
        <v>17</v>
      </c>
      <c r="BU6" s="28" t="s">
        <v>30</v>
      </c>
      <c r="BV6" s="34" t="s">
        <v>16</v>
      </c>
      <c r="BW6" s="147" t="s">
        <v>17</v>
      </c>
      <c r="BX6" s="105" t="s">
        <v>39</v>
      </c>
      <c r="BY6" s="116" t="s">
        <v>40</v>
      </c>
      <c r="BZ6" s="111" t="s">
        <v>30</v>
      </c>
    </row>
    <row r="7" spans="1:78" ht="18" customHeight="1">
      <c r="A7" s="37" t="s">
        <v>19</v>
      </c>
      <c r="B7" s="73">
        <v>30</v>
      </c>
      <c r="C7" s="40">
        <v>579</v>
      </c>
      <c r="D7" s="86">
        <v>408</v>
      </c>
      <c r="E7" s="96">
        <f>C7-D7</f>
        <v>171</v>
      </c>
      <c r="F7" s="79">
        <v>19</v>
      </c>
      <c r="G7" s="23">
        <v>31</v>
      </c>
      <c r="H7" s="40">
        <v>625</v>
      </c>
      <c r="I7" s="86">
        <v>591</v>
      </c>
      <c r="J7" s="96">
        <f>H7-I7</f>
        <v>34</v>
      </c>
      <c r="K7" s="31">
        <v>20</v>
      </c>
      <c r="L7" s="73">
        <v>30</v>
      </c>
      <c r="M7" s="40">
        <v>623</v>
      </c>
      <c r="N7" s="86">
        <v>542</v>
      </c>
      <c r="O7" s="96">
        <f>M7-N7</f>
        <v>81</v>
      </c>
      <c r="P7" s="57">
        <v>21</v>
      </c>
      <c r="Q7" s="21">
        <f>B7+G7+L7</f>
        <v>91</v>
      </c>
      <c r="R7" s="102">
        <f>C7+H7+M7</f>
        <v>1827</v>
      </c>
      <c r="S7" s="102">
        <f>D7+I7+N7</f>
        <v>1541</v>
      </c>
      <c r="T7" s="101">
        <f>R7-S7</f>
        <v>286</v>
      </c>
      <c r="U7" s="122">
        <f>R7/Q7</f>
        <v>20.076923076923077</v>
      </c>
      <c r="V7" s="126">
        <v>31</v>
      </c>
      <c r="W7" s="140">
        <v>808</v>
      </c>
      <c r="X7" s="86">
        <v>591</v>
      </c>
      <c r="Y7" s="96">
        <f>W7-X7</f>
        <v>217</v>
      </c>
      <c r="Z7" s="31">
        <v>26</v>
      </c>
      <c r="AA7" s="73">
        <v>31</v>
      </c>
      <c r="AB7" s="140">
        <v>752</v>
      </c>
      <c r="AC7" s="86">
        <v>766</v>
      </c>
      <c r="AD7" s="96">
        <f>AB7-AC7</f>
        <v>-14</v>
      </c>
      <c r="AE7" s="79">
        <v>24</v>
      </c>
      <c r="AF7" s="23">
        <v>30</v>
      </c>
      <c r="AG7" s="140">
        <v>605</v>
      </c>
      <c r="AH7" s="86">
        <v>603</v>
      </c>
      <c r="AI7" s="96">
        <f>AG7-AH7</f>
        <v>2</v>
      </c>
      <c r="AJ7" s="31">
        <v>20</v>
      </c>
      <c r="AK7" s="135">
        <f>V7+AA7+AF7</f>
        <v>92</v>
      </c>
      <c r="AL7" s="156">
        <f>W7+AB7+AG7</f>
        <v>2165</v>
      </c>
      <c r="AM7" s="109">
        <f>X7+AC7+AH7</f>
        <v>1960</v>
      </c>
      <c r="AN7" s="153">
        <f>AL7-AM7</f>
        <v>205</v>
      </c>
      <c r="AO7" s="170">
        <f t="shared" ref="AO7:AO15" si="0">AL7/AK7</f>
        <v>23.532608695652176</v>
      </c>
      <c r="AP7" s="23">
        <v>31</v>
      </c>
      <c r="AQ7" s="20">
        <v>515</v>
      </c>
      <c r="AR7" s="20">
        <v>610</v>
      </c>
      <c r="AS7" s="160">
        <f>AQ7-AR7</f>
        <v>-95</v>
      </c>
      <c r="AT7" s="31">
        <v>17</v>
      </c>
      <c r="AU7" s="73">
        <v>30</v>
      </c>
      <c r="AV7" s="20">
        <v>573</v>
      </c>
      <c r="AW7" s="20">
        <v>633</v>
      </c>
      <c r="AX7" s="160">
        <f>AV7-AW7</f>
        <v>-60</v>
      </c>
      <c r="AY7" s="79">
        <v>19</v>
      </c>
      <c r="AZ7" s="23">
        <v>31</v>
      </c>
      <c r="BA7" s="20">
        <v>547</v>
      </c>
      <c r="BB7" s="31">
        <v>670</v>
      </c>
      <c r="BC7" s="160">
        <f>BA7-BB7</f>
        <v>-123</v>
      </c>
      <c r="BD7" s="31">
        <v>18</v>
      </c>
      <c r="BE7" s="166">
        <f>AP7+AU7+AZ7</f>
        <v>92</v>
      </c>
      <c r="BF7" s="204">
        <f t="shared" ref="BF7:BH7" si="1">AQ7+AV7+BA7</f>
        <v>1635</v>
      </c>
      <c r="BG7" s="204">
        <f t="shared" si="1"/>
        <v>1913</v>
      </c>
      <c r="BH7" s="204">
        <f t="shared" si="1"/>
        <v>-278</v>
      </c>
      <c r="BI7" s="215">
        <f>BF7/BE7</f>
        <v>17.771739130434781</v>
      </c>
      <c r="BJ7" s="23"/>
      <c r="BK7" s="20"/>
      <c r="BL7" s="20"/>
      <c r="BM7" s="20"/>
      <c r="BN7" s="20"/>
      <c r="BO7" s="20"/>
      <c r="BP7" s="20"/>
      <c r="BQ7" s="20"/>
      <c r="BR7" s="31"/>
      <c r="BS7" s="21"/>
      <c r="BT7" s="24"/>
      <c r="BU7" s="22"/>
      <c r="BV7" s="43">
        <f t="shared" ref="BV7:BV15" si="2">Q7+AK7+BE7+BS7</f>
        <v>275</v>
      </c>
      <c r="BW7" s="148">
        <f t="shared" ref="BW7:BW15" si="3">R7+AL7+BF7+BT7</f>
        <v>5627</v>
      </c>
      <c r="BX7" s="108">
        <f>S7+AM7+BG7+BU7</f>
        <v>5414</v>
      </c>
      <c r="BY7" s="117">
        <f>BW7-BX7</f>
        <v>213</v>
      </c>
      <c r="BZ7" s="112">
        <f>BW7/BV7</f>
        <v>20.461818181818181</v>
      </c>
    </row>
    <row r="8" spans="1:78" ht="18" customHeight="1">
      <c r="A8" s="38" t="s">
        <v>20</v>
      </c>
      <c r="B8" s="74">
        <v>30</v>
      </c>
      <c r="C8" s="41">
        <v>317</v>
      </c>
      <c r="D8" s="87">
        <v>725</v>
      </c>
      <c r="E8" s="96">
        <f t="shared" ref="E8:E15" si="4">C8-D8</f>
        <v>-408</v>
      </c>
      <c r="F8" s="80">
        <v>11</v>
      </c>
      <c r="G8" s="10">
        <v>31</v>
      </c>
      <c r="H8" s="41">
        <v>534</v>
      </c>
      <c r="I8" s="87">
        <v>830</v>
      </c>
      <c r="J8" s="96">
        <f t="shared" ref="J8:J15" si="5">H8-I8</f>
        <v>-296</v>
      </c>
      <c r="K8" s="11">
        <v>17</v>
      </c>
      <c r="L8" s="74">
        <v>30</v>
      </c>
      <c r="M8" s="41">
        <v>421</v>
      </c>
      <c r="N8" s="87">
        <v>614</v>
      </c>
      <c r="O8" s="96">
        <f t="shared" ref="O8:O15" si="6">M8-N8</f>
        <v>-193</v>
      </c>
      <c r="P8" s="58">
        <v>14</v>
      </c>
      <c r="Q8" s="19">
        <f>B8+G8+L8</f>
        <v>91</v>
      </c>
      <c r="R8" s="106">
        <f t="shared" ref="R8:R14" si="7">C8+H8+M8</f>
        <v>1272</v>
      </c>
      <c r="S8" s="102">
        <f t="shared" ref="S8:S15" si="8">D8+I8+N8</f>
        <v>2169</v>
      </c>
      <c r="T8" s="101">
        <f t="shared" ref="T8:T15" si="9">R8-S8</f>
        <v>-897</v>
      </c>
      <c r="U8" s="123">
        <f t="shared" ref="U8:U15" si="10">R8/Q8</f>
        <v>13.978021978021978</v>
      </c>
      <c r="V8" s="127">
        <v>31</v>
      </c>
      <c r="W8" s="141">
        <v>402</v>
      </c>
      <c r="X8" s="87">
        <v>423</v>
      </c>
      <c r="Y8" s="96">
        <f t="shared" ref="Y8:Y15" si="11">W8-X8</f>
        <v>-21</v>
      </c>
      <c r="Z8" s="11">
        <v>13</v>
      </c>
      <c r="AA8" s="74">
        <v>31</v>
      </c>
      <c r="AB8" s="141">
        <v>527</v>
      </c>
      <c r="AC8" s="87">
        <v>372</v>
      </c>
      <c r="AD8" s="96">
        <f t="shared" ref="AD8:AD15" si="12">AB8-AC8</f>
        <v>155</v>
      </c>
      <c r="AE8" s="80">
        <v>17</v>
      </c>
      <c r="AF8" s="10">
        <v>30</v>
      </c>
      <c r="AG8" s="141">
        <v>595</v>
      </c>
      <c r="AH8" s="87">
        <v>769</v>
      </c>
      <c r="AI8" s="96">
        <f t="shared" ref="AI8:AI15" si="13">AG8-AH8</f>
        <v>-174</v>
      </c>
      <c r="AJ8" s="11">
        <v>20</v>
      </c>
      <c r="AK8" s="135">
        <f t="shared" ref="AK8:AL15" si="14">V8+AA8+AF8</f>
        <v>92</v>
      </c>
      <c r="AL8" s="153">
        <f t="shared" si="14"/>
        <v>1524</v>
      </c>
      <c r="AM8" s="110">
        <f t="shared" ref="AM8:AM15" si="15">X8+AC8+AH8</f>
        <v>1564</v>
      </c>
      <c r="AN8" s="153">
        <f t="shared" ref="AN8:AN15" si="16">AL8-AM8</f>
        <v>-40</v>
      </c>
      <c r="AO8" s="170">
        <f t="shared" si="0"/>
        <v>16.565217391304348</v>
      </c>
      <c r="AP8" s="10">
        <v>31</v>
      </c>
      <c r="AQ8" s="4">
        <v>617</v>
      </c>
      <c r="AR8" s="4">
        <v>893</v>
      </c>
      <c r="AS8" s="161">
        <f>AQ8-AR8</f>
        <v>-276</v>
      </c>
      <c r="AT8" s="11">
        <v>20</v>
      </c>
      <c r="AU8" s="74">
        <v>30</v>
      </c>
      <c r="AV8" s="4">
        <v>503</v>
      </c>
      <c r="AW8" s="4">
        <v>663</v>
      </c>
      <c r="AX8" s="160">
        <f t="shared" ref="AX8:AX15" si="17">AV8-AW8</f>
        <v>-160</v>
      </c>
      <c r="AY8" s="80">
        <v>17</v>
      </c>
      <c r="AZ8" s="10">
        <v>31</v>
      </c>
      <c r="BA8" s="4">
        <v>423</v>
      </c>
      <c r="BB8" s="11">
        <v>623</v>
      </c>
      <c r="BC8" s="160">
        <f t="shared" ref="BC8:BC15" si="18">BA8-BB8</f>
        <v>-200</v>
      </c>
      <c r="BD8" s="11">
        <v>14</v>
      </c>
      <c r="BE8" s="164">
        <f t="shared" ref="BE8:BE15" si="19">AP8+AU8+AZ8</f>
        <v>92</v>
      </c>
      <c r="BF8" s="205">
        <f t="shared" ref="BF8:BF14" si="20">AQ8+AV8+BA8</f>
        <v>1543</v>
      </c>
      <c r="BG8" s="205">
        <f t="shared" ref="BG8:BG14" si="21">AR8+AW8+BB8</f>
        <v>2179</v>
      </c>
      <c r="BH8" s="205">
        <f t="shared" ref="BH8:BH14" si="22">AS8+AX8+BC8</f>
        <v>-636</v>
      </c>
      <c r="BI8" s="216">
        <f t="shared" ref="BI8:BI15" si="23">BF8/BE8</f>
        <v>16.771739130434781</v>
      </c>
      <c r="BJ8" s="10"/>
      <c r="BK8" s="4"/>
      <c r="BL8" s="4"/>
      <c r="BM8" s="4"/>
      <c r="BN8" s="4"/>
      <c r="BO8" s="4"/>
      <c r="BP8" s="4"/>
      <c r="BQ8" s="4"/>
      <c r="BR8" s="11"/>
      <c r="BS8" s="19"/>
      <c r="BT8" s="7"/>
      <c r="BU8" s="14"/>
      <c r="BV8" s="43">
        <f t="shared" si="2"/>
        <v>275</v>
      </c>
      <c r="BW8" s="148">
        <f t="shared" si="3"/>
        <v>4339</v>
      </c>
      <c r="BX8" s="108">
        <f t="shared" ref="BX8:BX15" si="24">S8+AM8+BG8+BU8</f>
        <v>5912</v>
      </c>
      <c r="BY8" s="118">
        <f t="shared" ref="BY8:BY15" si="25">BW8-BX8</f>
        <v>-1573</v>
      </c>
      <c r="BZ8" s="112">
        <f t="shared" ref="BZ8:BZ15" si="26">BW8/BV8</f>
        <v>15.778181818181817</v>
      </c>
    </row>
    <row r="9" spans="1:78" ht="18" customHeight="1">
      <c r="A9" s="38" t="s">
        <v>21</v>
      </c>
      <c r="B9" s="74">
        <v>30</v>
      </c>
      <c r="C9" s="41">
        <v>31</v>
      </c>
      <c r="D9" s="87">
        <v>35</v>
      </c>
      <c r="E9" s="96">
        <f t="shared" si="4"/>
        <v>-4</v>
      </c>
      <c r="F9" s="80">
        <v>1</v>
      </c>
      <c r="G9" s="10">
        <v>31</v>
      </c>
      <c r="H9" s="41">
        <v>57</v>
      </c>
      <c r="I9" s="87">
        <v>29</v>
      </c>
      <c r="J9" s="96">
        <f t="shared" si="5"/>
        <v>28</v>
      </c>
      <c r="K9" s="11">
        <v>2</v>
      </c>
      <c r="L9" s="74">
        <v>30</v>
      </c>
      <c r="M9" s="41">
        <v>45</v>
      </c>
      <c r="N9" s="87">
        <v>117</v>
      </c>
      <c r="O9" s="96">
        <f t="shared" si="6"/>
        <v>-72</v>
      </c>
      <c r="P9" s="58">
        <v>2</v>
      </c>
      <c r="Q9" s="19">
        <f t="shared" ref="Q9:Q15" si="27">B9+G9+L9</f>
        <v>91</v>
      </c>
      <c r="R9" s="106">
        <f t="shared" si="7"/>
        <v>133</v>
      </c>
      <c r="S9" s="102">
        <f t="shared" si="8"/>
        <v>181</v>
      </c>
      <c r="T9" s="101">
        <f t="shared" si="9"/>
        <v>-48</v>
      </c>
      <c r="U9" s="123">
        <v>1</v>
      </c>
      <c r="V9" s="127">
        <v>31</v>
      </c>
      <c r="W9" s="141">
        <v>81</v>
      </c>
      <c r="X9" s="87">
        <v>105</v>
      </c>
      <c r="Y9" s="96">
        <f t="shared" si="11"/>
        <v>-24</v>
      </c>
      <c r="Z9" s="11">
        <v>3</v>
      </c>
      <c r="AA9" s="74">
        <v>31</v>
      </c>
      <c r="AB9" s="141">
        <v>90</v>
      </c>
      <c r="AC9" s="87">
        <v>115</v>
      </c>
      <c r="AD9" s="96">
        <f t="shared" si="12"/>
        <v>-25</v>
      </c>
      <c r="AE9" s="80">
        <v>3</v>
      </c>
      <c r="AF9" s="10">
        <v>30</v>
      </c>
      <c r="AG9" s="141">
        <v>95</v>
      </c>
      <c r="AH9" s="87">
        <v>57</v>
      </c>
      <c r="AI9" s="96">
        <f t="shared" si="13"/>
        <v>38</v>
      </c>
      <c r="AJ9" s="11">
        <v>3</v>
      </c>
      <c r="AK9" s="135">
        <f t="shared" si="14"/>
        <v>92</v>
      </c>
      <c r="AL9" s="153">
        <f t="shared" si="14"/>
        <v>266</v>
      </c>
      <c r="AM9" s="110">
        <f t="shared" si="15"/>
        <v>277</v>
      </c>
      <c r="AN9" s="153">
        <f t="shared" si="16"/>
        <v>-11</v>
      </c>
      <c r="AO9" s="171">
        <f t="shared" si="0"/>
        <v>2.8913043478260869</v>
      </c>
      <c r="AP9" s="10">
        <v>31</v>
      </c>
      <c r="AQ9" s="4">
        <v>58</v>
      </c>
      <c r="AR9" s="4">
        <v>115</v>
      </c>
      <c r="AS9" s="161">
        <f t="shared" ref="AS9:AS15" si="28">AQ9-AR9</f>
        <v>-57</v>
      </c>
      <c r="AT9" s="11">
        <v>2</v>
      </c>
      <c r="AU9" s="74">
        <v>30</v>
      </c>
      <c r="AV9" s="4">
        <v>88</v>
      </c>
      <c r="AW9" s="4">
        <v>135</v>
      </c>
      <c r="AX9" s="160">
        <f t="shared" si="17"/>
        <v>-47</v>
      </c>
      <c r="AY9" s="80">
        <v>3</v>
      </c>
      <c r="AZ9" s="10">
        <v>31</v>
      </c>
      <c r="BA9" s="4">
        <v>110</v>
      </c>
      <c r="BB9" s="11">
        <v>157</v>
      </c>
      <c r="BC9" s="160">
        <f t="shared" si="18"/>
        <v>-47</v>
      </c>
      <c r="BD9" s="11">
        <v>4</v>
      </c>
      <c r="BE9" s="164">
        <f t="shared" si="19"/>
        <v>92</v>
      </c>
      <c r="BF9" s="205">
        <f t="shared" si="20"/>
        <v>256</v>
      </c>
      <c r="BG9" s="205">
        <f t="shared" si="21"/>
        <v>407</v>
      </c>
      <c r="BH9" s="205">
        <f t="shared" si="22"/>
        <v>-151</v>
      </c>
      <c r="BI9" s="216">
        <f t="shared" si="23"/>
        <v>2.7826086956521738</v>
      </c>
      <c r="BJ9" s="10"/>
      <c r="BK9" s="4"/>
      <c r="BL9" s="4"/>
      <c r="BM9" s="4"/>
      <c r="BN9" s="4"/>
      <c r="BO9" s="4"/>
      <c r="BP9" s="4"/>
      <c r="BQ9" s="4"/>
      <c r="BR9" s="11"/>
      <c r="BS9" s="19"/>
      <c r="BT9" s="7"/>
      <c r="BU9" s="14"/>
      <c r="BV9" s="43">
        <f t="shared" si="2"/>
        <v>275</v>
      </c>
      <c r="BW9" s="148">
        <f t="shared" si="3"/>
        <v>655</v>
      </c>
      <c r="BX9" s="108">
        <f t="shared" si="24"/>
        <v>865</v>
      </c>
      <c r="BY9" s="118">
        <f t="shared" si="25"/>
        <v>-210</v>
      </c>
      <c r="BZ9" s="112">
        <v>2</v>
      </c>
    </row>
    <row r="10" spans="1:78" ht="18" customHeight="1">
      <c r="A10" s="38" t="s">
        <v>22</v>
      </c>
      <c r="B10" s="74">
        <v>30</v>
      </c>
      <c r="C10" s="41">
        <v>576</v>
      </c>
      <c r="D10" s="87">
        <v>540</v>
      </c>
      <c r="E10" s="96">
        <f t="shared" si="4"/>
        <v>36</v>
      </c>
      <c r="F10" s="80">
        <v>19</v>
      </c>
      <c r="G10" s="10">
        <v>31</v>
      </c>
      <c r="H10" s="41">
        <v>496</v>
      </c>
      <c r="I10" s="87">
        <v>540</v>
      </c>
      <c r="J10" s="96">
        <f t="shared" si="5"/>
        <v>-44</v>
      </c>
      <c r="K10" s="11">
        <v>16</v>
      </c>
      <c r="L10" s="74">
        <v>30</v>
      </c>
      <c r="M10" s="41">
        <v>488</v>
      </c>
      <c r="N10" s="87">
        <v>658</v>
      </c>
      <c r="O10" s="96">
        <f t="shared" si="6"/>
        <v>-170</v>
      </c>
      <c r="P10" s="58">
        <v>16</v>
      </c>
      <c r="Q10" s="19">
        <f t="shared" si="27"/>
        <v>91</v>
      </c>
      <c r="R10" s="106">
        <f t="shared" si="7"/>
        <v>1560</v>
      </c>
      <c r="S10" s="102">
        <f t="shared" si="8"/>
        <v>1738</v>
      </c>
      <c r="T10" s="101">
        <f t="shared" si="9"/>
        <v>-178</v>
      </c>
      <c r="U10" s="123">
        <f t="shared" si="10"/>
        <v>17.142857142857142</v>
      </c>
      <c r="V10" s="127">
        <v>31</v>
      </c>
      <c r="W10" s="141">
        <v>559</v>
      </c>
      <c r="X10" s="87">
        <v>516</v>
      </c>
      <c r="Y10" s="96">
        <f t="shared" si="11"/>
        <v>43</v>
      </c>
      <c r="Z10" s="11">
        <v>18</v>
      </c>
      <c r="AA10" s="74">
        <v>31</v>
      </c>
      <c r="AB10" s="141">
        <v>569</v>
      </c>
      <c r="AC10" s="87">
        <v>432</v>
      </c>
      <c r="AD10" s="96">
        <f t="shared" si="12"/>
        <v>137</v>
      </c>
      <c r="AE10" s="80">
        <v>18</v>
      </c>
      <c r="AF10" s="10">
        <v>30</v>
      </c>
      <c r="AG10" s="141">
        <v>554</v>
      </c>
      <c r="AH10" s="87">
        <v>432</v>
      </c>
      <c r="AI10" s="96">
        <f t="shared" si="13"/>
        <v>122</v>
      </c>
      <c r="AJ10" s="11">
        <v>18</v>
      </c>
      <c r="AK10" s="135">
        <f t="shared" si="14"/>
        <v>92</v>
      </c>
      <c r="AL10" s="153">
        <f t="shared" si="14"/>
        <v>1682</v>
      </c>
      <c r="AM10" s="110">
        <f t="shared" si="15"/>
        <v>1380</v>
      </c>
      <c r="AN10" s="153">
        <f t="shared" si="16"/>
        <v>302</v>
      </c>
      <c r="AO10" s="170">
        <f t="shared" si="0"/>
        <v>18.282608695652176</v>
      </c>
      <c r="AP10" s="10">
        <v>31</v>
      </c>
      <c r="AQ10" s="4">
        <v>456</v>
      </c>
      <c r="AR10" s="4">
        <v>569</v>
      </c>
      <c r="AS10" s="161">
        <f t="shared" si="28"/>
        <v>-113</v>
      </c>
      <c r="AT10" s="11">
        <v>15</v>
      </c>
      <c r="AU10" s="74">
        <v>30</v>
      </c>
      <c r="AV10" s="4">
        <v>445</v>
      </c>
      <c r="AW10" s="4">
        <v>673</v>
      </c>
      <c r="AX10" s="160">
        <f t="shared" si="17"/>
        <v>-228</v>
      </c>
      <c r="AY10" s="80">
        <v>15</v>
      </c>
      <c r="AZ10" s="10">
        <v>31</v>
      </c>
      <c r="BA10" s="4">
        <v>410</v>
      </c>
      <c r="BB10" s="11">
        <v>595</v>
      </c>
      <c r="BC10" s="160">
        <f t="shared" si="18"/>
        <v>-185</v>
      </c>
      <c r="BD10" s="11">
        <v>18</v>
      </c>
      <c r="BE10" s="164">
        <f t="shared" si="19"/>
        <v>92</v>
      </c>
      <c r="BF10" s="205">
        <f t="shared" si="20"/>
        <v>1311</v>
      </c>
      <c r="BG10" s="205">
        <f t="shared" si="21"/>
        <v>1837</v>
      </c>
      <c r="BH10" s="205">
        <f t="shared" si="22"/>
        <v>-526</v>
      </c>
      <c r="BI10" s="216">
        <f t="shared" si="23"/>
        <v>14.25</v>
      </c>
      <c r="BJ10" s="10"/>
      <c r="BK10" s="4"/>
      <c r="BL10" s="4"/>
      <c r="BM10" s="4"/>
      <c r="BN10" s="4"/>
      <c r="BO10" s="4"/>
      <c r="BP10" s="4"/>
      <c r="BQ10" s="4"/>
      <c r="BR10" s="11"/>
      <c r="BS10" s="19"/>
      <c r="BT10" s="7"/>
      <c r="BU10" s="14"/>
      <c r="BV10" s="43">
        <f t="shared" si="2"/>
        <v>275</v>
      </c>
      <c r="BW10" s="148">
        <f t="shared" si="3"/>
        <v>4553</v>
      </c>
      <c r="BX10" s="108">
        <f t="shared" si="24"/>
        <v>4955</v>
      </c>
      <c r="BY10" s="118">
        <f t="shared" si="25"/>
        <v>-402</v>
      </c>
      <c r="BZ10" s="112">
        <f t="shared" si="26"/>
        <v>16.556363636363635</v>
      </c>
    </row>
    <row r="11" spans="1:78" ht="18" customHeight="1">
      <c r="A11" s="38" t="s">
        <v>23</v>
      </c>
      <c r="B11" s="74">
        <v>30</v>
      </c>
      <c r="C11" s="41">
        <v>373</v>
      </c>
      <c r="D11" s="87">
        <v>507</v>
      </c>
      <c r="E11" s="96">
        <f t="shared" si="4"/>
        <v>-134</v>
      </c>
      <c r="F11" s="80">
        <v>12</v>
      </c>
      <c r="G11" s="10">
        <v>31</v>
      </c>
      <c r="H11" s="41">
        <v>423</v>
      </c>
      <c r="I11" s="87">
        <v>402</v>
      </c>
      <c r="J11" s="96">
        <f t="shared" si="5"/>
        <v>21</v>
      </c>
      <c r="K11" s="11">
        <v>13</v>
      </c>
      <c r="L11" s="74">
        <v>30</v>
      </c>
      <c r="M11" s="41">
        <v>358</v>
      </c>
      <c r="N11" s="87">
        <v>508</v>
      </c>
      <c r="O11" s="96">
        <f t="shared" si="6"/>
        <v>-150</v>
      </c>
      <c r="P11" s="58">
        <v>12</v>
      </c>
      <c r="Q11" s="19">
        <f t="shared" si="27"/>
        <v>91</v>
      </c>
      <c r="R11" s="106">
        <f t="shared" si="7"/>
        <v>1154</v>
      </c>
      <c r="S11" s="102">
        <f t="shared" si="8"/>
        <v>1417</v>
      </c>
      <c r="T11" s="101">
        <f t="shared" si="9"/>
        <v>-263</v>
      </c>
      <c r="U11" s="123">
        <f t="shared" si="10"/>
        <v>12.681318681318681</v>
      </c>
      <c r="V11" s="127">
        <v>31</v>
      </c>
      <c r="W11" s="141">
        <v>364</v>
      </c>
      <c r="X11" s="87">
        <v>491</v>
      </c>
      <c r="Y11" s="96">
        <f t="shared" si="11"/>
        <v>-127</v>
      </c>
      <c r="Z11" s="11">
        <v>12</v>
      </c>
      <c r="AA11" s="74">
        <v>31</v>
      </c>
      <c r="AB11" s="141">
        <v>395</v>
      </c>
      <c r="AC11" s="87">
        <v>469</v>
      </c>
      <c r="AD11" s="96">
        <f t="shared" si="12"/>
        <v>-74</v>
      </c>
      <c r="AE11" s="80">
        <v>13</v>
      </c>
      <c r="AF11" s="10">
        <v>30</v>
      </c>
      <c r="AG11" s="141">
        <v>220</v>
      </c>
      <c r="AH11" s="87">
        <v>458</v>
      </c>
      <c r="AI11" s="96">
        <f t="shared" si="13"/>
        <v>-238</v>
      </c>
      <c r="AJ11" s="11">
        <v>7</v>
      </c>
      <c r="AK11" s="135">
        <f t="shared" si="14"/>
        <v>92</v>
      </c>
      <c r="AL11" s="153">
        <f t="shared" si="14"/>
        <v>979</v>
      </c>
      <c r="AM11" s="110">
        <f t="shared" si="15"/>
        <v>1418</v>
      </c>
      <c r="AN11" s="153">
        <f t="shared" si="16"/>
        <v>-439</v>
      </c>
      <c r="AO11" s="170">
        <f t="shared" si="0"/>
        <v>10.641304347826088</v>
      </c>
      <c r="AP11" s="10">
        <v>31</v>
      </c>
      <c r="AQ11" s="4">
        <v>301</v>
      </c>
      <c r="AR11" s="4">
        <v>381</v>
      </c>
      <c r="AS11" s="161">
        <f t="shared" si="28"/>
        <v>-80</v>
      </c>
      <c r="AT11" s="11">
        <v>10</v>
      </c>
      <c r="AU11" s="74">
        <v>30</v>
      </c>
      <c r="AV11" s="4">
        <v>289</v>
      </c>
      <c r="AW11" s="4">
        <v>402</v>
      </c>
      <c r="AX11" s="160">
        <f t="shared" si="17"/>
        <v>-113</v>
      </c>
      <c r="AY11" s="80">
        <v>10</v>
      </c>
      <c r="AZ11" s="10">
        <v>31</v>
      </c>
      <c r="BA11" s="4">
        <v>397</v>
      </c>
      <c r="BB11" s="11">
        <v>364</v>
      </c>
      <c r="BC11" s="160">
        <f t="shared" si="18"/>
        <v>33</v>
      </c>
      <c r="BD11" s="11">
        <v>13</v>
      </c>
      <c r="BE11" s="164">
        <f t="shared" si="19"/>
        <v>92</v>
      </c>
      <c r="BF11" s="205">
        <f t="shared" si="20"/>
        <v>987</v>
      </c>
      <c r="BG11" s="205">
        <f t="shared" si="21"/>
        <v>1147</v>
      </c>
      <c r="BH11" s="205">
        <f t="shared" si="22"/>
        <v>-160</v>
      </c>
      <c r="BI11" s="216">
        <f t="shared" si="23"/>
        <v>10.728260869565217</v>
      </c>
      <c r="BJ11" s="10"/>
      <c r="BK11" s="4"/>
      <c r="BL11" s="4"/>
      <c r="BM11" s="4"/>
      <c r="BN11" s="4"/>
      <c r="BO11" s="4"/>
      <c r="BP11" s="4"/>
      <c r="BQ11" s="4"/>
      <c r="BR11" s="11"/>
      <c r="BS11" s="19"/>
      <c r="BT11" s="7"/>
      <c r="BU11" s="14"/>
      <c r="BV11" s="43">
        <f t="shared" si="2"/>
        <v>275</v>
      </c>
      <c r="BW11" s="148">
        <f t="shared" si="3"/>
        <v>3120</v>
      </c>
      <c r="BX11" s="108">
        <f t="shared" si="24"/>
        <v>3982</v>
      </c>
      <c r="BY11" s="118">
        <f t="shared" si="25"/>
        <v>-862</v>
      </c>
      <c r="BZ11" s="112">
        <f t="shared" si="26"/>
        <v>11.345454545454546</v>
      </c>
    </row>
    <row r="12" spans="1:78" ht="18" customHeight="1">
      <c r="A12" s="38" t="s">
        <v>24</v>
      </c>
      <c r="B12" s="74">
        <v>30</v>
      </c>
      <c r="C12" s="41">
        <v>165</v>
      </c>
      <c r="D12" s="87">
        <v>304</v>
      </c>
      <c r="E12" s="96">
        <f t="shared" si="4"/>
        <v>-139</v>
      </c>
      <c r="F12" s="80">
        <v>6</v>
      </c>
      <c r="G12" s="10">
        <v>31</v>
      </c>
      <c r="H12" s="41">
        <v>162</v>
      </c>
      <c r="I12" s="87">
        <v>205</v>
      </c>
      <c r="J12" s="96">
        <f t="shared" si="5"/>
        <v>-43</v>
      </c>
      <c r="K12" s="11">
        <v>5</v>
      </c>
      <c r="L12" s="74">
        <v>30</v>
      </c>
      <c r="M12" s="41">
        <v>313</v>
      </c>
      <c r="N12" s="87">
        <v>307</v>
      </c>
      <c r="O12" s="96">
        <f t="shared" si="6"/>
        <v>6</v>
      </c>
      <c r="P12" s="58">
        <v>10</v>
      </c>
      <c r="Q12" s="19">
        <f t="shared" si="27"/>
        <v>91</v>
      </c>
      <c r="R12" s="106">
        <f t="shared" si="7"/>
        <v>640</v>
      </c>
      <c r="S12" s="102">
        <f t="shared" si="8"/>
        <v>816</v>
      </c>
      <c r="T12" s="101">
        <f t="shared" si="9"/>
        <v>-176</v>
      </c>
      <c r="U12" s="123">
        <f t="shared" si="10"/>
        <v>7.0329670329670328</v>
      </c>
      <c r="V12" s="127">
        <v>31</v>
      </c>
      <c r="W12" s="141">
        <v>243</v>
      </c>
      <c r="X12" s="87">
        <v>335</v>
      </c>
      <c r="Y12" s="96">
        <f t="shared" si="11"/>
        <v>-92</v>
      </c>
      <c r="Z12" s="11">
        <v>8</v>
      </c>
      <c r="AA12" s="74">
        <v>31</v>
      </c>
      <c r="AB12" s="141">
        <v>249</v>
      </c>
      <c r="AC12" s="87">
        <v>297</v>
      </c>
      <c r="AD12" s="96">
        <f t="shared" si="12"/>
        <v>-48</v>
      </c>
      <c r="AE12" s="80">
        <v>8</v>
      </c>
      <c r="AF12" s="10">
        <v>30</v>
      </c>
      <c r="AG12" s="141">
        <v>197</v>
      </c>
      <c r="AH12" s="87">
        <v>264</v>
      </c>
      <c r="AI12" s="96">
        <f t="shared" si="13"/>
        <v>-67</v>
      </c>
      <c r="AJ12" s="11">
        <v>7</v>
      </c>
      <c r="AK12" s="135">
        <f t="shared" si="14"/>
        <v>92</v>
      </c>
      <c r="AL12" s="153">
        <f t="shared" si="14"/>
        <v>689</v>
      </c>
      <c r="AM12" s="110">
        <f t="shared" si="15"/>
        <v>896</v>
      </c>
      <c r="AN12" s="153">
        <f t="shared" si="16"/>
        <v>-207</v>
      </c>
      <c r="AO12" s="171">
        <f t="shared" si="0"/>
        <v>7.4891304347826084</v>
      </c>
      <c r="AP12" s="10">
        <v>31</v>
      </c>
      <c r="AQ12" s="4">
        <v>192</v>
      </c>
      <c r="AR12" s="4">
        <v>244</v>
      </c>
      <c r="AS12" s="161">
        <f t="shared" si="28"/>
        <v>-52</v>
      </c>
      <c r="AT12" s="11">
        <v>6</v>
      </c>
      <c r="AU12" s="74">
        <v>30</v>
      </c>
      <c r="AV12" s="4">
        <v>257</v>
      </c>
      <c r="AW12" s="4">
        <v>280</v>
      </c>
      <c r="AX12" s="160">
        <f t="shared" si="17"/>
        <v>-23</v>
      </c>
      <c r="AY12" s="80">
        <v>9</v>
      </c>
      <c r="AZ12" s="10">
        <v>31</v>
      </c>
      <c r="BA12" s="4">
        <v>252</v>
      </c>
      <c r="BB12" s="11">
        <v>305</v>
      </c>
      <c r="BC12" s="160">
        <f t="shared" si="18"/>
        <v>-53</v>
      </c>
      <c r="BD12" s="11">
        <v>8</v>
      </c>
      <c r="BE12" s="164">
        <f t="shared" si="19"/>
        <v>92</v>
      </c>
      <c r="BF12" s="205">
        <f t="shared" si="20"/>
        <v>701</v>
      </c>
      <c r="BG12" s="205">
        <f t="shared" si="21"/>
        <v>829</v>
      </c>
      <c r="BH12" s="205">
        <f t="shared" si="22"/>
        <v>-128</v>
      </c>
      <c r="BI12" s="216">
        <f t="shared" si="23"/>
        <v>7.6195652173913047</v>
      </c>
      <c r="BJ12" s="10"/>
      <c r="BK12" s="4"/>
      <c r="BL12" s="4"/>
      <c r="BM12" s="4"/>
      <c r="BN12" s="4"/>
      <c r="BO12" s="4"/>
      <c r="BP12" s="4"/>
      <c r="BQ12" s="4"/>
      <c r="BR12" s="11"/>
      <c r="BS12" s="19"/>
      <c r="BT12" s="7"/>
      <c r="BU12" s="14"/>
      <c r="BV12" s="43">
        <f t="shared" si="2"/>
        <v>275</v>
      </c>
      <c r="BW12" s="148">
        <f t="shared" si="3"/>
        <v>2030</v>
      </c>
      <c r="BX12" s="108">
        <f t="shared" si="24"/>
        <v>2541</v>
      </c>
      <c r="BY12" s="118">
        <f t="shared" si="25"/>
        <v>-511</v>
      </c>
      <c r="BZ12" s="112">
        <v>7</v>
      </c>
    </row>
    <row r="13" spans="1:78" ht="18" customHeight="1">
      <c r="A13" s="38" t="s">
        <v>25</v>
      </c>
      <c r="B13" s="74">
        <v>30</v>
      </c>
      <c r="C13" s="41">
        <v>4</v>
      </c>
      <c r="D13" s="87">
        <v>2</v>
      </c>
      <c r="E13" s="96">
        <f t="shared" si="4"/>
        <v>2</v>
      </c>
      <c r="F13" s="80">
        <v>0</v>
      </c>
      <c r="G13" s="10">
        <v>31</v>
      </c>
      <c r="H13" s="41">
        <v>18</v>
      </c>
      <c r="I13" s="87">
        <v>4</v>
      </c>
      <c r="J13" s="96">
        <f t="shared" si="5"/>
        <v>14</v>
      </c>
      <c r="K13" s="11">
        <v>1</v>
      </c>
      <c r="L13" s="74">
        <v>30</v>
      </c>
      <c r="M13" s="41">
        <v>0</v>
      </c>
      <c r="N13" s="87">
        <v>17</v>
      </c>
      <c r="O13" s="96">
        <f t="shared" si="6"/>
        <v>-17</v>
      </c>
      <c r="P13" s="58">
        <v>0</v>
      </c>
      <c r="Q13" s="19">
        <f t="shared" si="27"/>
        <v>91</v>
      </c>
      <c r="R13" s="106">
        <f t="shared" si="7"/>
        <v>22</v>
      </c>
      <c r="S13" s="102">
        <f t="shared" si="8"/>
        <v>23</v>
      </c>
      <c r="T13" s="101">
        <f t="shared" si="9"/>
        <v>-1</v>
      </c>
      <c r="U13" s="123">
        <v>0</v>
      </c>
      <c r="V13" s="127">
        <v>31</v>
      </c>
      <c r="W13" s="141">
        <v>5</v>
      </c>
      <c r="X13" s="87">
        <v>0</v>
      </c>
      <c r="Y13" s="96">
        <f t="shared" si="11"/>
        <v>5</v>
      </c>
      <c r="Z13" s="11">
        <v>0</v>
      </c>
      <c r="AA13" s="74">
        <v>31</v>
      </c>
      <c r="AB13" s="141">
        <v>3</v>
      </c>
      <c r="AC13" s="87">
        <v>6</v>
      </c>
      <c r="AD13" s="96">
        <f t="shared" si="12"/>
        <v>-3</v>
      </c>
      <c r="AE13" s="80">
        <v>0</v>
      </c>
      <c r="AF13" s="10">
        <v>30</v>
      </c>
      <c r="AG13" s="141">
        <v>10</v>
      </c>
      <c r="AH13" s="87">
        <v>3</v>
      </c>
      <c r="AI13" s="96">
        <f t="shared" si="13"/>
        <v>7</v>
      </c>
      <c r="AJ13" s="11">
        <v>0</v>
      </c>
      <c r="AK13" s="135">
        <f t="shared" si="14"/>
        <v>92</v>
      </c>
      <c r="AL13" s="153">
        <f t="shared" si="14"/>
        <v>18</v>
      </c>
      <c r="AM13" s="110">
        <f t="shared" si="15"/>
        <v>9</v>
      </c>
      <c r="AN13" s="153">
        <f t="shared" si="16"/>
        <v>9</v>
      </c>
      <c r="AO13" s="171">
        <f t="shared" si="0"/>
        <v>0.19565217391304349</v>
      </c>
      <c r="AP13" s="10">
        <v>31</v>
      </c>
      <c r="AQ13" s="4">
        <v>7</v>
      </c>
      <c r="AR13" s="4">
        <v>0</v>
      </c>
      <c r="AS13" s="161">
        <f t="shared" si="28"/>
        <v>7</v>
      </c>
      <c r="AT13" s="11">
        <v>0</v>
      </c>
      <c r="AU13" s="74">
        <v>30</v>
      </c>
      <c r="AV13" s="4">
        <v>5</v>
      </c>
      <c r="AW13" s="4">
        <v>2</v>
      </c>
      <c r="AX13" s="160">
        <f t="shared" si="17"/>
        <v>3</v>
      </c>
      <c r="AY13" s="80">
        <v>0</v>
      </c>
      <c r="AZ13" s="10">
        <v>31</v>
      </c>
      <c r="BA13" s="4">
        <v>6</v>
      </c>
      <c r="BB13" s="11">
        <v>8</v>
      </c>
      <c r="BC13" s="160">
        <f t="shared" si="18"/>
        <v>-2</v>
      </c>
      <c r="BD13" s="11">
        <v>0</v>
      </c>
      <c r="BE13" s="164">
        <f t="shared" si="19"/>
        <v>92</v>
      </c>
      <c r="BF13" s="205">
        <f t="shared" si="20"/>
        <v>18</v>
      </c>
      <c r="BG13" s="205">
        <f t="shared" si="21"/>
        <v>10</v>
      </c>
      <c r="BH13" s="205">
        <f t="shared" si="22"/>
        <v>8</v>
      </c>
      <c r="BI13" s="216">
        <f t="shared" si="23"/>
        <v>0.19565217391304349</v>
      </c>
      <c r="BJ13" s="10"/>
      <c r="BK13" s="4"/>
      <c r="BL13" s="4"/>
      <c r="BM13" s="4"/>
      <c r="BN13" s="4"/>
      <c r="BO13" s="4"/>
      <c r="BP13" s="4"/>
      <c r="BQ13" s="4"/>
      <c r="BR13" s="11"/>
      <c r="BS13" s="19"/>
      <c r="BT13" s="7"/>
      <c r="BU13" s="14"/>
      <c r="BV13" s="43">
        <f t="shared" si="2"/>
        <v>275</v>
      </c>
      <c r="BW13" s="148">
        <f t="shared" si="3"/>
        <v>58</v>
      </c>
      <c r="BX13" s="108">
        <f t="shared" si="24"/>
        <v>42</v>
      </c>
      <c r="BY13" s="118">
        <f t="shared" si="25"/>
        <v>16</v>
      </c>
      <c r="BZ13" s="112">
        <v>0</v>
      </c>
    </row>
    <row r="14" spans="1:78" ht="18" customHeight="1" thickBot="1">
      <c r="A14" s="36" t="s">
        <v>26</v>
      </c>
      <c r="B14" s="76">
        <v>30</v>
      </c>
      <c r="C14" s="64">
        <v>24</v>
      </c>
      <c r="D14" s="88">
        <v>27</v>
      </c>
      <c r="E14" s="97">
        <f t="shared" si="4"/>
        <v>-3</v>
      </c>
      <c r="F14" s="83">
        <v>1</v>
      </c>
      <c r="G14" s="61">
        <v>31</v>
      </c>
      <c r="H14" s="64">
        <v>24</v>
      </c>
      <c r="I14" s="88">
        <v>35</v>
      </c>
      <c r="J14" s="97">
        <f t="shared" si="5"/>
        <v>-11</v>
      </c>
      <c r="K14" s="62">
        <v>1</v>
      </c>
      <c r="L14" s="76">
        <v>30</v>
      </c>
      <c r="M14" s="64">
        <v>22</v>
      </c>
      <c r="N14" s="88">
        <v>50</v>
      </c>
      <c r="O14" s="97">
        <f t="shared" si="6"/>
        <v>-28</v>
      </c>
      <c r="P14" s="63">
        <v>1</v>
      </c>
      <c r="Q14" s="66">
        <f t="shared" si="27"/>
        <v>91</v>
      </c>
      <c r="R14" s="103">
        <f t="shared" si="7"/>
        <v>70</v>
      </c>
      <c r="S14" s="103">
        <f t="shared" si="8"/>
        <v>112</v>
      </c>
      <c r="T14" s="103">
        <f t="shared" si="9"/>
        <v>-42</v>
      </c>
      <c r="U14" s="124">
        <v>0</v>
      </c>
      <c r="V14" s="128">
        <v>31</v>
      </c>
      <c r="W14" s="142">
        <v>10</v>
      </c>
      <c r="X14" s="88">
        <v>41</v>
      </c>
      <c r="Y14" s="97">
        <f t="shared" si="11"/>
        <v>-31</v>
      </c>
      <c r="Z14" s="62">
        <v>0</v>
      </c>
      <c r="AA14" s="76">
        <v>31</v>
      </c>
      <c r="AB14" s="142">
        <v>26</v>
      </c>
      <c r="AC14" s="88">
        <v>32</v>
      </c>
      <c r="AD14" s="97">
        <f t="shared" si="12"/>
        <v>-6</v>
      </c>
      <c r="AE14" s="83">
        <v>1</v>
      </c>
      <c r="AF14" s="61">
        <v>30</v>
      </c>
      <c r="AG14" s="142">
        <v>18</v>
      </c>
      <c r="AH14" s="88">
        <v>10</v>
      </c>
      <c r="AI14" s="97">
        <f t="shared" si="13"/>
        <v>8</v>
      </c>
      <c r="AJ14" s="62">
        <v>1</v>
      </c>
      <c r="AK14" s="136">
        <f t="shared" si="14"/>
        <v>92</v>
      </c>
      <c r="AL14" s="154">
        <f t="shared" si="14"/>
        <v>54</v>
      </c>
      <c r="AM14" s="107">
        <f t="shared" si="15"/>
        <v>83</v>
      </c>
      <c r="AN14" s="154">
        <f t="shared" si="16"/>
        <v>-29</v>
      </c>
      <c r="AO14" s="207">
        <f t="shared" si="0"/>
        <v>0.58695652173913049</v>
      </c>
      <c r="AP14" s="61">
        <v>31</v>
      </c>
      <c r="AQ14" s="65">
        <v>26</v>
      </c>
      <c r="AR14" s="65">
        <v>22</v>
      </c>
      <c r="AS14" s="162">
        <f t="shared" si="28"/>
        <v>4</v>
      </c>
      <c r="AT14" s="62">
        <v>1</v>
      </c>
      <c r="AU14" s="76">
        <v>30</v>
      </c>
      <c r="AV14" s="65">
        <v>20</v>
      </c>
      <c r="AW14" s="65">
        <v>10</v>
      </c>
      <c r="AX14" s="162">
        <f t="shared" si="17"/>
        <v>10</v>
      </c>
      <c r="AY14" s="83">
        <v>1</v>
      </c>
      <c r="AZ14" s="61">
        <v>31</v>
      </c>
      <c r="BA14" s="65">
        <v>16</v>
      </c>
      <c r="BB14" s="62">
        <v>23</v>
      </c>
      <c r="BC14" s="162">
        <f t="shared" si="18"/>
        <v>-7</v>
      </c>
      <c r="BD14" s="62">
        <v>1</v>
      </c>
      <c r="BE14" s="165">
        <f t="shared" si="19"/>
        <v>92</v>
      </c>
      <c r="BF14" s="206">
        <f t="shared" si="20"/>
        <v>62</v>
      </c>
      <c r="BG14" s="206">
        <f t="shared" si="21"/>
        <v>55</v>
      </c>
      <c r="BH14" s="206">
        <f t="shared" si="22"/>
        <v>7</v>
      </c>
      <c r="BI14" s="113">
        <f t="shared" si="23"/>
        <v>0.67391304347826086</v>
      </c>
      <c r="BJ14" s="61"/>
      <c r="BK14" s="65"/>
      <c r="BL14" s="65"/>
      <c r="BM14" s="65"/>
      <c r="BN14" s="65"/>
      <c r="BO14" s="65"/>
      <c r="BP14" s="65"/>
      <c r="BQ14" s="65"/>
      <c r="BR14" s="62"/>
      <c r="BS14" s="66"/>
      <c r="BT14" s="67"/>
      <c r="BU14" s="68"/>
      <c r="BV14" s="69">
        <f t="shared" si="2"/>
        <v>275</v>
      </c>
      <c r="BW14" s="149">
        <f t="shared" si="3"/>
        <v>186</v>
      </c>
      <c r="BX14" s="202">
        <f t="shared" si="24"/>
        <v>250</v>
      </c>
      <c r="BY14" s="119">
        <f t="shared" si="25"/>
        <v>-64</v>
      </c>
      <c r="BZ14" s="114">
        <v>1</v>
      </c>
    </row>
    <row r="15" spans="1:78" s="2" customFormat="1" ht="21" customHeight="1" thickBot="1">
      <c r="A15" s="13" t="s">
        <v>31</v>
      </c>
      <c r="B15" s="77">
        <v>30</v>
      </c>
      <c r="C15" s="42">
        <f>SUM(C7:C14)</f>
        <v>2069</v>
      </c>
      <c r="D15" s="95">
        <f>SUM(D7:D14)</f>
        <v>2548</v>
      </c>
      <c r="E15" s="98">
        <f t="shared" si="4"/>
        <v>-479</v>
      </c>
      <c r="F15" s="81">
        <f>SUM(F7:F14)</f>
        <v>69</v>
      </c>
      <c r="G15" s="18">
        <v>31</v>
      </c>
      <c r="H15" s="42">
        <f>SUM(H7:H14)</f>
        <v>2339</v>
      </c>
      <c r="I15" s="90">
        <f>SUM(I7:I14)</f>
        <v>2636</v>
      </c>
      <c r="J15" s="98">
        <f t="shared" si="5"/>
        <v>-297</v>
      </c>
      <c r="K15" s="32">
        <f>SUM(K7:K14)</f>
        <v>75</v>
      </c>
      <c r="L15" s="82">
        <v>30</v>
      </c>
      <c r="M15" s="42">
        <f>SUM(M7:M14)</f>
        <v>2270</v>
      </c>
      <c r="N15" s="90">
        <f>SUM(N7:N14)</f>
        <v>2813</v>
      </c>
      <c r="O15" s="98">
        <f t="shared" si="6"/>
        <v>-543</v>
      </c>
      <c r="P15" s="59">
        <f>SUM(P7:P14)</f>
        <v>76</v>
      </c>
      <c r="Q15" s="208">
        <f t="shared" si="27"/>
        <v>91</v>
      </c>
      <c r="R15" s="209">
        <f>SUM(R7:R14)</f>
        <v>6678</v>
      </c>
      <c r="S15" s="210">
        <f t="shared" si="8"/>
        <v>7997</v>
      </c>
      <c r="T15" s="210">
        <f t="shared" si="9"/>
        <v>-1319</v>
      </c>
      <c r="U15" s="157">
        <f t="shared" si="10"/>
        <v>73.384615384615387</v>
      </c>
      <c r="V15" s="211">
        <v>31</v>
      </c>
      <c r="W15" s="95">
        <f>SUM(W7:W14)</f>
        <v>2472</v>
      </c>
      <c r="X15" s="90">
        <f>SUM(X7:X14)</f>
        <v>2502</v>
      </c>
      <c r="Y15" s="98">
        <f t="shared" si="11"/>
        <v>-30</v>
      </c>
      <c r="Z15" s="32">
        <f>SUM(Z7:Z14)</f>
        <v>80</v>
      </c>
      <c r="AA15" s="77">
        <v>31</v>
      </c>
      <c r="AB15" s="95">
        <f>SUM(AB7:AB14)</f>
        <v>2611</v>
      </c>
      <c r="AC15" s="90">
        <f>SUM(AC7:AC14)</f>
        <v>2489</v>
      </c>
      <c r="AD15" s="98">
        <f t="shared" si="12"/>
        <v>122</v>
      </c>
      <c r="AE15" s="81">
        <f>SUM(AE7:AE14)</f>
        <v>84</v>
      </c>
      <c r="AF15" s="18">
        <v>30</v>
      </c>
      <c r="AG15" s="95">
        <f>SUM(AG7:AG14)</f>
        <v>2294</v>
      </c>
      <c r="AH15" s="90">
        <f>SUM(AH7:AH14)</f>
        <v>2596</v>
      </c>
      <c r="AI15" s="98">
        <f t="shared" si="13"/>
        <v>-302</v>
      </c>
      <c r="AJ15" s="32">
        <f>SUM(AJ7:AJ14)</f>
        <v>76</v>
      </c>
      <c r="AK15" s="212">
        <f t="shared" si="14"/>
        <v>92</v>
      </c>
      <c r="AL15" s="213">
        <f t="shared" si="14"/>
        <v>7377</v>
      </c>
      <c r="AM15" s="175">
        <f t="shared" si="15"/>
        <v>7587</v>
      </c>
      <c r="AN15" s="174">
        <f t="shared" si="16"/>
        <v>-210</v>
      </c>
      <c r="AO15" s="214">
        <f t="shared" si="0"/>
        <v>80.184782608695656</v>
      </c>
      <c r="AP15" s="18">
        <v>31</v>
      </c>
      <c r="AQ15" s="15">
        <f>SUM(AQ7:AQ14)</f>
        <v>2172</v>
      </c>
      <c r="AR15" s="15">
        <f>SUM(AR7:AR14)</f>
        <v>2834</v>
      </c>
      <c r="AS15" s="163">
        <f t="shared" si="28"/>
        <v>-662</v>
      </c>
      <c r="AT15" s="32">
        <f>SUM(AT7:AT14)</f>
        <v>71</v>
      </c>
      <c r="AU15" s="167">
        <v>30</v>
      </c>
      <c r="AV15" s="15">
        <f>SUM(AV7:AV14)</f>
        <v>2180</v>
      </c>
      <c r="AW15" s="15">
        <f>SUM(AW7:AW14)</f>
        <v>2798</v>
      </c>
      <c r="AX15" s="163">
        <f t="shared" si="17"/>
        <v>-618</v>
      </c>
      <c r="AY15" s="81">
        <v>73</v>
      </c>
      <c r="AZ15" s="18">
        <v>31</v>
      </c>
      <c r="BA15" s="15">
        <f>SUM(BA7:BA14)</f>
        <v>2161</v>
      </c>
      <c r="BB15" s="32">
        <f>SUM(BB7:BB14)</f>
        <v>2745</v>
      </c>
      <c r="BC15" s="163">
        <f t="shared" si="18"/>
        <v>-584</v>
      </c>
      <c r="BD15" s="32">
        <v>70</v>
      </c>
      <c r="BE15" s="165">
        <f t="shared" si="19"/>
        <v>92</v>
      </c>
      <c r="BF15" s="228">
        <f>SUM(BF7:BF14)</f>
        <v>6513</v>
      </c>
      <c r="BG15" s="157">
        <f>SUM(BG7:BG14)</f>
        <v>8377</v>
      </c>
      <c r="BH15" s="230">
        <f>SUM(BH7:BH14)</f>
        <v>-1864</v>
      </c>
      <c r="BI15" s="217">
        <f t="shared" si="23"/>
        <v>70.793478260869563</v>
      </c>
      <c r="BJ15" s="18"/>
      <c r="BK15" s="15"/>
      <c r="BL15" s="15"/>
      <c r="BM15" s="15"/>
      <c r="BN15" s="15"/>
      <c r="BO15" s="15"/>
      <c r="BP15" s="15"/>
      <c r="BQ15" s="15"/>
      <c r="BR15" s="32"/>
      <c r="BS15" s="33"/>
      <c r="BT15" s="16"/>
      <c r="BU15" s="17"/>
      <c r="BV15" s="44">
        <f t="shared" si="2"/>
        <v>275</v>
      </c>
      <c r="BW15" s="45">
        <f t="shared" si="3"/>
        <v>20568</v>
      </c>
      <c r="BX15" s="203">
        <f t="shared" si="24"/>
        <v>23961</v>
      </c>
      <c r="BY15" s="151">
        <f t="shared" si="25"/>
        <v>-3393</v>
      </c>
      <c r="BZ15" s="120">
        <f t="shared" si="26"/>
        <v>74.792727272727276</v>
      </c>
    </row>
    <row r="16" spans="1:78">
      <c r="BF16" s="229" t="s">
        <v>41</v>
      </c>
      <c r="BH16" s="229" t="s">
        <v>42</v>
      </c>
      <c r="BW16" s="229" t="s">
        <v>43</v>
      </c>
      <c r="BY16" s="229" t="s">
        <v>44</v>
      </c>
    </row>
    <row r="18" spans="1:78">
      <c r="A18" s="1" t="s">
        <v>2</v>
      </c>
    </row>
    <row r="19" spans="1:78" ht="14.25" thickBot="1"/>
    <row r="20" spans="1:78" ht="15" thickTop="1" thickBot="1">
      <c r="A20" s="35"/>
      <c r="B20" s="247" t="s">
        <v>4</v>
      </c>
      <c r="C20" s="245"/>
      <c r="D20" s="246"/>
      <c r="E20" s="246"/>
      <c r="F20" s="246"/>
      <c r="G20" s="247" t="s">
        <v>5</v>
      </c>
      <c r="H20" s="245"/>
      <c r="I20" s="246"/>
      <c r="J20" s="246"/>
      <c r="K20" s="248"/>
      <c r="L20" s="244" t="s">
        <v>6</v>
      </c>
      <c r="M20" s="245"/>
      <c r="N20" s="246"/>
      <c r="O20" s="246"/>
      <c r="P20" s="246"/>
      <c r="Q20" s="233" t="s">
        <v>18</v>
      </c>
      <c r="R20" s="234"/>
      <c r="S20" s="237"/>
      <c r="T20" s="237"/>
      <c r="U20" s="235"/>
      <c r="V20" s="250" t="s">
        <v>7</v>
      </c>
      <c r="W20" s="251"/>
      <c r="X20" s="252"/>
      <c r="Y20" s="252"/>
      <c r="Z20" s="252"/>
      <c r="AA20" s="253" t="s">
        <v>8</v>
      </c>
      <c r="AB20" s="251"/>
      <c r="AC20" s="252"/>
      <c r="AD20" s="252"/>
      <c r="AE20" s="254"/>
      <c r="AF20" s="250" t="s">
        <v>9</v>
      </c>
      <c r="AG20" s="251"/>
      <c r="AH20" s="252"/>
      <c r="AI20" s="252"/>
      <c r="AJ20" s="252"/>
      <c r="AK20" s="239" t="s">
        <v>27</v>
      </c>
      <c r="AL20" s="240"/>
      <c r="AM20" s="241"/>
      <c r="AN20" s="242"/>
      <c r="AO20" s="243"/>
      <c r="AP20" s="244" t="s">
        <v>10</v>
      </c>
      <c r="AQ20" s="245"/>
      <c r="AR20" s="245"/>
      <c r="AS20" s="245"/>
      <c r="AT20" s="246"/>
      <c r="AU20" s="247" t="s">
        <v>11</v>
      </c>
      <c r="AV20" s="245"/>
      <c r="AW20" s="245"/>
      <c r="AX20" s="245"/>
      <c r="AY20" s="248"/>
      <c r="AZ20" s="244" t="s">
        <v>12</v>
      </c>
      <c r="BA20" s="245"/>
      <c r="BB20" s="246"/>
      <c r="BC20" s="246"/>
      <c r="BD20" s="246"/>
      <c r="BE20" s="233" t="s">
        <v>28</v>
      </c>
      <c r="BF20" s="234"/>
      <c r="BG20" s="237"/>
      <c r="BH20" s="237"/>
      <c r="BI20" s="235"/>
      <c r="BJ20" s="244" t="s">
        <v>13</v>
      </c>
      <c r="BK20" s="245"/>
      <c r="BL20" s="245"/>
      <c r="BM20" s="245" t="s">
        <v>14</v>
      </c>
      <c r="BN20" s="245"/>
      <c r="BO20" s="245"/>
      <c r="BP20" s="245" t="s">
        <v>15</v>
      </c>
      <c r="BQ20" s="245"/>
      <c r="BR20" s="246"/>
      <c r="BS20" s="233" t="s">
        <v>29</v>
      </c>
      <c r="BT20" s="234"/>
      <c r="BU20" s="235"/>
      <c r="BV20" s="236" t="s">
        <v>0</v>
      </c>
      <c r="BW20" s="234"/>
      <c r="BX20" s="237"/>
      <c r="BY20" s="238"/>
      <c r="BZ20" s="235"/>
    </row>
    <row r="21" spans="1:78" ht="27.75" thickBot="1">
      <c r="A21" s="36"/>
      <c r="B21" s="72" t="s">
        <v>16</v>
      </c>
      <c r="C21" s="39" t="s">
        <v>17</v>
      </c>
      <c r="D21" s="89" t="s">
        <v>39</v>
      </c>
      <c r="E21" s="89" t="s">
        <v>40</v>
      </c>
      <c r="F21" s="30" t="s">
        <v>30</v>
      </c>
      <c r="G21" s="72" t="s">
        <v>16</v>
      </c>
      <c r="H21" s="39" t="s">
        <v>17</v>
      </c>
      <c r="I21" s="89" t="s">
        <v>39</v>
      </c>
      <c r="J21" s="89" t="s">
        <v>40</v>
      </c>
      <c r="K21" s="78" t="s">
        <v>30</v>
      </c>
      <c r="L21" s="29" t="s">
        <v>16</v>
      </c>
      <c r="M21" s="39" t="s">
        <v>17</v>
      </c>
      <c r="N21" s="89" t="s">
        <v>39</v>
      </c>
      <c r="O21" s="89" t="s">
        <v>40</v>
      </c>
      <c r="P21" s="56" t="s">
        <v>30</v>
      </c>
      <c r="Q21" s="26" t="s">
        <v>16</v>
      </c>
      <c r="R21" s="138" t="s">
        <v>17</v>
      </c>
      <c r="S21" s="105" t="s">
        <v>39</v>
      </c>
      <c r="T21" s="105" t="s">
        <v>40</v>
      </c>
      <c r="U21" s="28" t="s">
        <v>30</v>
      </c>
      <c r="V21" s="29" t="s">
        <v>16</v>
      </c>
      <c r="W21" s="139" t="s">
        <v>17</v>
      </c>
      <c r="X21" s="89" t="s">
        <v>39</v>
      </c>
      <c r="Y21" s="89" t="s">
        <v>40</v>
      </c>
      <c r="Z21" s="30" t="s">
        <v>30</v>
      </c>
      <c r="AA21" s="72" t="s">
        <v>16</v>
      </c>
      <c r="AB21" s="139" t="s">
        <v>17</v>
      </c>
      <c r="AC21" s="89" t="s">
        <v>39</v>
      </c>
      <c r="AD21" s="89" t="s">
        <v>40</v>
      </c>
      <c r="AE21" s="78" t="s">
        <v>30</v>
      </c>
      <c r="AF21" s="29" t="s">
        <v>16</v>
      </c>
      <c r="AG21" s="139" t="s">
        <v>17</v>
      </c>
      <c r="AH21" s="89" t="s">
        <v>39</v>
      </c>
      <c r="AI21" s="89" t="s">
        <v>40</v>
      </c>
      <c r="AJ21" s="30" t="s">
        <v>30</v>
      </c>
      <c r="AK21" s="134" t="s">
        <v>16</v>
      </c>
      <c r="AL21" s="155" t="s">
        <v>17</v>
      </c>
      <c r="AM21" s="105" t="s">
        <v>39</v>
      </c>
      <c r="AN21" s="152" t="s">
        <v>40</v>
      </c>
      <c r="AO21" s="169" t="s">
        <v>30</v>
      </c>
      <c r="AP21" s="29" t="s">
        <v>16</v>
      </c>
      <c r="AQ21" s="25" t="s">
        <v>17</v>
      </c>
      <c r="AR21" s="158" t="s">
        <v>39</v>
      </c>
      <c r="AS21" s="159" t="s">
        <v>40</v>
      </c>
      <c r="AT21" s="30" t="s">
        <v>30</v>
      </c>
      <c r="AU21" s="72" t="s">
        <v>16</v>
      </c>
      <c r="AV21" s="25" t="s">
        <v>17</v>
      </c>
      <c r="AW21" s="158" t="s">
        <v>39</v>
      </c>
      <c r="AX21" s="159" t="s">
        <v>40</v>
      </c>
      <c r="AY21" s="78" t="s">
        <v>30</v>
      </c>
      <c r="AZ21" s="29" t="s">
        <v>16</v>
      </c>
      <c r="BA21" s="25" t="s">
        <v>17</v>
      </c>
      <c r="BB21" s="158" t="s">
        <v>39</v>
      </c>
      <c r="BC21" s="159" t="s">
        <v>40</v>
      </c>
      <c r="BD21" s="30" t="s">
        <v>30</v>
      </c>
      <c r="BE21" s="26" t="s">
        <v>16</v>
      </c>
      <c r="BF21" s="27" t="s">
        <v>17</v>
      </c>
      <c r="BG21" s="105" t="s">
        <v>39</v>
      </c>
      <c r="BH21" s="152" t="s">
        <v>40</v>
      </c>
      <c r="BI21" s="28" t="s">
        <v>30</v>
      </c>
      <c r="BJ21" s="29" t="s">
        <v>16</v>
      </c>
      <c r="BK21" s="25" t="s">
        <v>17</v>
      </c>
      <c r="BL21" s="25" t="s">
        <v>30</v>
      </c>
      <c r="BM21" s="25" t="s">
        <v>16</v>
      </c>
      <c r="BN21" s="25" t="s">
        <v>17</v>
      </c>
      <c r="BO21" s="25" t="s">
        <v>30</v>
      </c>
      <c r="BP21" s="25" t="s">
        <v>16</v>
      </c>
      <c r="BQ21" s="25" t="s">
        <v>17</v>
      </c>
      <c r="BR21" s="30" t="s">
        <v>30</v>
      </c>
      <c r="BS21" s="26" t="s">
        <v>16</v>
      </c>
      <c r="BT21" s="27" t="s">
        <v>17</v>
      </c>
      <c r="BU21" s="28" t="s">
        <v>30</v>
      </c>
      <c r="BV21" s="34" t="s">
        <v>16</v>
      </c>
      <c r="BW21" s="147" t="s">
        <v>17</v>
      </c>
      <c r="BX21" s="105" t="s">
        <v>39</v>
      </c>
      <c r="BY21" s="116" t="s">
        <v>40</v>
      </c>
      <c r="BZ21" s="111" t="s">
        <v>30</v>
      </c>
    </row>
    <row r="22" spans="1:78" ht="18" customHeight="1">
      <c r="A22" s="37" t="s">
        <v>19</v>
      </c>
      <c r="B22" s="73">
        <v>20</v>
      </c>
      <c r="C22" s="53">
        <v>1437</v>
      </c>
      <c r="D22" s="91">
        <v>1344</v>
      </c>
      <c r="E22" s="91">
        <f>C22-D22</f>
        <v>93</v>
      </c>
      <c r="F22" s="31">
        <v>72</v>
      </c>
      <c r="G22" s="73">
        <v>20</v>
      </c>
      <c r="H22" s="53">
        <v>1525</v>
      </c>
      <c r="I22" s="91">
        <v>1313</v>
      </c>
      <c r="J22" s="91">
        <f>H22-I22</f>
        <v>212</v>
      </c>
      <c r="K22" s="79">
        <v>76</v>
      </c>
      <c r="L22" s="23">
        <v>22</v>
      </c>
      <c r="M22" s="53">
        <v>1539</v>
      </c>
      <c r="N22" s="91">
        <v>1440</v>
      </c>
      <c r="O22" s="91">
        <f>M22-N22</f>
        <v>99</v>
      </c>
      <c r="P22" s="57">
        <v>70</v>
      </c>
      <c r="Q22" s="219">
        <f>B22+G22+L22</f>
        <v>62</v>
      </c>
      <c r="R22" s="104">
        <f>C22+H22+M22</f>
        <v>4501</v>
      </c>
      <c r="S22" s="104">
        <f>D22+I22+N22</f>
        <v>4097</v>
      </c>
      <c r="T22" s="104">
        <f>R22-S22</f>
        <v>404</v>
      </c>
      <c r="U22" s="220">
        <f>R22/Q22</f>
        <v>72.596774193548384</v>
      </c>
      <c r="V22" s="23">
        <v>20</v>
      </c>
      <c r="W22" s="144">
        <v>1634</v>
      </c>
      <c r="X22" s="91">
        <v>1390</v>
      </c>
      <c r="Y22" s="91">
        <f>W22-X22</f>
        <v>244</v>
      </c>
      <c r="Z22" s="31">
        <v>82</v>
      </c>
      <c r="AA22" s="73">
        <v>22</v>
      </c>
      <c r="AB22" s="144">
        <v>1892</v>
      </c>
      <c r="AC22" s="91">
        <v>1848</v>
      </c>
      <c r="AD22" s="91">
        <f>AB22-AC22</f>
        <v>44</v>
      </c>
      <c r="AE22" s="79">
        <v>86</v>
      </c>
      <c r="AF22" s="23">
        <v>20</v>
      </c>
      <c r="AG22" s="144">
        <v>1651</v>
      </c>
      <c r="AH22" s="91">
        <v>1519</v>
      </c>
      <c r="AI22" s="91">
        <f>AG22-AH22</f>
        <v>132</v>
      </c>
      <c r="AJ22" s="31">
        <v>83</v>
      </c>
      <c r="AK22" s="135">
        <f>V22+AA22+AF22</f>
        <v>62</v>
      </c>
      <c r="AL22" s="156">
        <f>W22+AB22+AG22</f>
        <v>5177</v>
      </c>
      <c r="AM22" s="109">
        <f>X22+AC22+AH22</f>
        <v>4757</v>
      </c>
      <c r="AN22" s="156">
        <f>AL22-AM22</f>
        <v>420</v>
      </c>
      <c r="AO22" s="170">
        <f t="shared" ref="AO22:AO37" si="29">AL22/AK22</f>
        <v>83.5</v>
      </c>
      <c r="AP22" s="178">
        <v>21</v>
      </c>
      <c r="AQ22" s="179">
        <v>1645</v>
      </c>
      <c r="AR22" s="179">
        <v>1500</v>
      </c>
      <c r="AS22" s="189">
        <f>AQ22-AR22</f>
        <v>145</v>
      </c>
      <c r="AT22" s="31">
        <v>78</v>
      </c>
      <c r="AU22" s="184">
        <v>20</v>
      </c>
      <c r="AV22" s="185">
        <v>1586</v>
      </c>
      <c r="AW22" s="185">
        <v>1518</v>
      </c>
      <c r="AX22" s="192">
        <f>AV22-AW22</f>
        <v>68</v>
      </c>
      <c r="AY22" s="177">
        <v>79</v>
      </c>
      <c r="AZ22" s="23">
        <v>20</v>
      </c>
      <c r="BA22" s="179">
        <v>1658</v>
      </c>
      <c r="BB22" s="224">
        <v>1631</v>
      </c>
      <c r="BC22" s="227">
        <f>BA22-BB22</f>
        <v>27</v>
      </c>
      <c r="BD22" s="31">
        <v>86</v>
      </c>
      <c r="BE22" s="193">
        <f>AP22+AU22+AZ22</f>
        <v>61</v>
      </c>
      <c r="BF22" s="194">
        <f t="shared" ref="BF22:BH22" si="30">AQ22+AV22+BA22</f>
        <v>4889</v>
      </c>
      <c r="BG22" s="194">
        <f t="shared" si="30"/>
        <v>4649</v>
      </c>
      <c r="BH22" s="194">
        <f t="shared" si="30"/>
        <v>240</v>
      </c>
      <c r="BI22" s="198">
        <f>BF22/BE22</f>
        <v>80.147540983606561</v>
      </c>
      <c r="BJ22" s="23"/>
      <c r="BK22" s="20"/>
      <c r="BL22" s="20"/>
      <c r="BM22" s="20"/>
      <c r="BN22" s="20"/>
      <c r="BO22" s="20"/>
      <c r="BP22" s="20"/>
      <c r="BQ22" s="20"/>
      <c r="BR22" s="31"/>
      <c r="BS22" s="21"/>
      <c r="BT22" s="24"/>
      <c r="BU22" s="22"/>
      <c r="BV22" s="43">
        <f>Q22+AK22+BE22+BS22</f>
        <v>185</v>
      </c>
      <c r="BW22" s="148">
        <f>R22+AL22+BF22+BT22</f>
        <v>14567</v>
      </c>
      <c r="BX22" s="108">
        <f>S22+AM22+BG22+BU22</f>
        <v>13503</v>
      </c>
      <c r="BY22" s="117">
        <f>BW22-BX22</f>
        <v>1064</v>
      </c>
      <c r="BZ22" s="112">
        <f>BW22/BV22</f>
        <v>78.740540540540536</v>
      </c>
    </row>
    <row r="23" spans="1:78" ht="18" customHeight="1">
      <c r="A23" s="38" t="s">
        <v>20</v>
      </c>
      <c r="B23" s="74">
        <v>20</v>
      </c>
      <c r="C23" s="54">
        <v>977</v>
      </c>
      <c r="D23" s="92">
        <v>966</v>
      </c>
      <c r="E23" s="91">
        <f t="shared" ref="E23:E37" si="31">C23-D23</f>
        <v>11</v>
      </c>
      <c r="F23" s="11">
        <v>49</v>
      </c>
      <c r="G23" s="74">
        <v>20</v>
      </c>
      <c r="H23" s="54">
        <v>1029</v>
      </c>
      <c r="I23" s="92">
        <v>963</v>
      </c>
      <c r="J23" s="91">
        <f t="shared" ref="J23:J37" si="32">H23-I23</f>
        <v>66</v>
      </c>
      <c r="K23" s="80">
        <v>51</v>
      </c>
      <c r="L23" s="10">
        <v>22</v>
      </c>
      <c r="M23" s="54">
        <v>1078</v>
      </c>
      <c r="N23" s="92">
        <v>972</v>
      </c>
      <c r="O23" s="91">
        <f t="shared" ref="O23:O37" si="33">M23-N23</f>
        <v>106</v>
      </c>
      <c r="P23" s="58">
        <v>49</v>
      </c>
      <c r="Q23" s="219">
        <f t="shared" ref="Q23:Q36" si="34">B23+G23+L23</f>
        <v>62</v>
      </c>
      <c r="R23" s="106">
        <f t="shared" ref="R23:R36" si="35">C23+H23+M23</f>
        <v>3084</v>
      </c>
      <c r="S23" s="106">
        <f t="shared" ref="S23:S37" si="36">D23+I23+N23</f>
        <v>2901</v>
      </c>
      <c r="T23" s="106">
        <f t="shared" ref="T23:T37" si="37">R23-S23</f>
        <v>183</v>
      </c>
      <c r="U23" s="221">
        <f t="shared" ref="U23:U36" si="38">R23/Q23</f>
        <v>49.741935483870968</v>
      </c>
      <c r="V23" s="10">
        <v>20</v>
      </c>
      <c r="W23" s="145">
        <v>1085</v>
      </c>
      <c r="X23" s="92">
        <v>955</v>
      </c>
      <c r="Y23" s="91">
        <f t="shared" ref="Y23:Y37" si="39">W23-X23</f>
        <v>130</v>
      </c>
      <c r="Z23" s="11">
        <v>54</v>
      </c>
      <c r="AA23" s="74">
        <v>22</v>
      </c>
      <c r="AB23" s="145">
        <v>1097</v>
      </c>
      <c r="AC23" s="92">
        <v>1000</v>
      </c>
      <c r="AD23" s="91">
        <f t="shared" ref="AD23:AD37" si="40">AB23-AC23</f>
        <v>97</v>
      </c>
      <c r="AE23" s="80">
        <v>50</v>
      </c>
      <c r="AF23" s="10">
        <v>20</v>
      </c>
      <c r="AG23" s="145">
        <v>1053</v>
      </c>
      <c r="AH23" s="92">
        <v>989</v>
      </c>
      <c r="AI23" s="91">
        <f t="shared" ref="AI23:AI37" si="41">AG23-AH23</f>
        <v>64</v>
      </c>
      <c r="AJ23" s="11">
        <v>53</v>
      </c>
      <c r="AK23" s="135">
        <f t="shared" ref="AK23:AK37" si="42">V23+AA23+AF23</f>
        <v>62</v>
      </c>
      <c r="AL23" s="168">
        <f t="shared" ref="AL23:AL36" si="43">W23+AB23+AG23</f>
        <v>3235</v>
      </c>
      <c r="AM23" s="110">
        <f t="shared" ref="AM23:AM37" si="44">X23+AC23+AH23</f>
        <v>2944</v>
      </c>
      <c r="AN23" s="168">
        <f t="shared" ref="AN23:AN37" si="45">AL23-AM23</f>
        <v>291</v>
      </c>
      <c r="AO23" s="170">
        <f t="shared" si="29"/>
        <v>52.177419354838712</v>
      </c>
      <c r="AP23" s="9">
        <v>21</v>
      </c>
      <c r="AQ23" s="5">
        <v>1055</v>
      </c>
      <c r="AR23" s="5">
        <v>975</v>
      </c>
      <c r="AS23" s="189">
        <f t="shared" ref="AS23:AS37" si="46">AQ23-AR23</f>
        <v>80</v>
      </c>
      <c r="AT23" s="11">
        <v>50</v>
      </c>
      <c r="AU23" s="186">
        <v>20</v>
      </c>
      <c r="AV23" s="5">
        <v>1091</v>
      </c>
      <c r="AW23" s="5">
        <v>1011</v>
      </c>
      <c r="AX23" s="6">
        <f t="shared" ref="AX23:AX37" si="47">AV23-AW23</f>
        <v>80</v>
      </c>
      <c r="AY23" s="80">
        <v>55</v>
      </c>
      <c r="AZ23" s="10">
        <v>20</v>
      </c>
      <c r="BA23" s="5">
        <v>1033</v>
      </c>
      <c r="BB23" s="8">
        <v>958</v>
      </c>
      <c r="BC23" s="227">
        <f t="shared" ref="BC23:BC37" si="48">BA23-BB23</f>
        <v>75</v>
      </c>
      <c r="BD23" s="11">
        <v>50</v>
      </c>
      <c r="BE23" s="195">
        <f t="shared" ref="BE23:BE37" si="49">AP23+AU23+AZ23</f>
        <v>61</v>
      </c>
      <c r="BF23" s="196">
        <f t="shared" ref="BF23:BF36" si="50">AQ23+AV23+BA23</f>
        <v>3179</v>
      </c>
      <c r="BG23" s="196">
        <f t="shared" ref="BG23:BG36" si="51">AR23+AW23+BB23</f>
        <v>2944</v>
      </c>
      <c r="BH23" s="196">
        <f t="shared" ref="BH23:BH36" si="52">AS23+AX23+BC23</f>
        <v>235</v>
      </c>
      <c r="BI23" s="199">
        <f t="shared" ref="BI23:BI36" si="53">BF23/BE23</f>
        <v>52.114754098360656</v>
      </c>
      <c r="BJ23" s="10"/>
      <c r="BK23" s="4"/>
      <c r="BL23" s="4"/>
      <c r="BM23" s="4"/>
      <c r="BN23" s="4"/>
      <c r="BO23" s="4"/>
      <c r="BP23" s="4"/>
      <c r="BQ23" s="4"/>
      <c r="BR23" s="11"/>
      <c r="BS23" s="19"/>
      <c r="BT23" s="7"/>
      <c r="BU23" s="14"/>
      <c r="BV23" s="43">
        <f t="shared" ref="BV23:BV36" si="54">Q23+AK23+BE23+BS23</f>
        <v>185</v>
      </c>
      <c r="BW23" s="148">
        <f t="shared" ref="BW23:BW37" si="55">R23+AL23+BF23+BT23</f>
        <v>9498</v>
      </c>
      <c r="BX23" s="108">
        <f t="shared" ref="BX23:BX37" si="56">S23+AM23+BG23+BU23</f>
        <v>8789</v>
      </c>
      <c r="BY23" s="118">
        <f t="shared" ref="BY23:BY37" si="57">BW23-BX23</f>
        <v>709</v>
      </c>
      <c r="BZ23" s="112">
        <f t="shared" ref="BZ23:BZ37" si="58">BW23/BV23</f>
        <v>51.340540540540538</v>
      </c>
    </row>
    <row r="24" spans="1:78" ht="18" customHeight="1">
      <c r="A24" s="38" t="s">
        <v>32</v>
      </c>
      <c r="B24" s="74">
        <v>3</v>
      </c>
      <c r="C24" s="54">
        <v>35</v>
      </c>
      <c r="D24" s="92">
        <v>36</v>
      </c>
      <c r="E24" s="91">
        <f t="shared" si="31"/>
        <v>-1</v>
      </c>
      <c r="F24" s="11">
        <v>12</v>
      </c>
      <c r="G24" s="74">
        <v>1</v>
      </c>
      <c r="H24" s="54">
        <v>21</v>
      </c>
      <c r="I24" s="92">
        <v>28</v>
      </c>
      <c r="J24" s="91">
        <f t="shared" si="32"/>
        <v>-7</v>
      </c>
      <c r="K24" s="80">
        <v>21</v>
      </c>
      <c r="L24" s="10">
        <v>2</v>
      </c>
      <c r="M24" s="54">
        <v>28</v>
      </c>
      <c r="N24" s="92">
        <v>30</v>
      </c>
      <c r="O24" s="91">
        <f t="shared" si="33"/>
        <v>-2</v>
      </c>
      <c r="P24" s="58">
        <v>14</v>
      </c>
      <c r="Q24" s="219">
        <f t="shared" si="34"/>
        <v>6</v>
      </c>
      <c r="R24" s="106">
        <f t="shared" si="35"/>
        <v>84</v>
      </c>
      <c r="S24" s="106">
        <f t="shared" si="36"/>
        <v>94</v>
      </c>
      <c r="T24" s="106">
        <f t="shared" si="37"/>
        <v>-10</v>
      </c>
      <c r="U24" s="221">
        <f t="shared" si="38"/>
        <v>14</v>
      </c>
      <c r="V24" s="10">
        <v>3</v>
      </c>
      <c r="W24" s="145">
        <v>16</v>
      </c>
      <c r="X24" s="92">
        <v>38</v>
      </c>
      <c r="Y24" s="91">
        <f t="shared" si="39"/>
        <v>-22</v>
      </c>
      <c r="Z24" s="11">
        <v>5</v>
      </c>
      <c r="AA24" s="74">
        <v>3</v>
      </c>
      <c r="AB24" s="145">
        <v>19</v>
      </c>
      <c r="AC24" s="92">
        <v>26</v>
      </c>
      <c r="AD24" s="91">
        <f t="shared" si="40"/>
        <v>-7</v>
      </c>
      <c r="AE24" s="80">
        <v>6</v>
      </c>
      <c r="AF24" s="10">
        <v>5</v>
      </c>
      <c r="AG24" s="145">
        <v>35</v>
      </c>
      <c r="AH24" s="92">
        <v>28</v>
      </c>
      <c r="AI24" s="91">
        <f t="shared" si="41"/>
        <v>7</v>
      </c>
      <c r="AJ24" s="11">
        <v>7</v>
      </c>
      <c r="AK24" s="135">
        <f t="shared" si="42"/>
        <v>11</v>
      </c>
      <c r="AL24" s="168">
        <f t="shared" si="43"/>
        <v>70</v>
      </c>
      <c r="AM24" s="110">
        <f t="shared" si="44"/>
        <v>92</v>
      </c>
      <c r="AN24" s="168">
        <f t="shared" si="45"/>
        <v>-22</v>
      </c>
      <c r="AO24" s="171">
        <f t="shared" si="29"/>
        <v>6.3636363636363633</v>
      </c>
      <c r="AP24" s="9">
        <v>3</v>
      </c>
      <c r="AQ24" s="5">
        <v>25</v>
      </c>
      <c r="AR24" s="5">
        <v>21</v>
      </c>
      <c r="AS24" s="189">
        <f t="shared" si="46"/>
        <v>4</v>
      </c>
      <c r="AT24" s="11">
        <v>8</v>
      </c>
      <c r="AU24" s="186">
        <v>3</v>
      </c>
      <c r="AV24" s="5">
        <v>26</v>
      </c>
      <c r="AW24" s="5">
        <v>28</v>
      </c>
      <c r="AX24" s="6">
        <f t="shared" si="47"/>
        <v>-2</v>
      </c>
      <c r="AY24" s="80">
        <v>9</v>
      </c>
      <c r="AZ24" s="10">
        <v>4</v>
      </c>
      <c r="BA24" s="5">
        <v>38</v>
      </c>
      <c r="BB24" s="8">
        <v>22</v>
      </c>
      <c r="BC24" s="227">
        <f t="shared" si="48"/>
        <v>16</v>
      </c>
      <c r="BD24" s="11">
        <v>7</v>
      </c>
      <c r="BE24" s="195">
        <f t="shared" si="49"/>
        <v>10</v>
      </c>
      <c r="BF24" s="196">
        <f t="shared" si="50"/>
        <v>89</v>
      </c>
      <c r="BG24" s="196">
        <f t="shared" si="51"/>
        <v>71</v>
      </c>
      <c r="BH24" s="196">
        <f t="shared" si="52"/>
        <v>18</v>
      </c>
      <c r="BI24" s="199">
        <f t="shared" si="53"/>
        <v>8.9</v>
      </c>
      <c r="BJ24" s="10"/>
      <c r="BK24" s="4"/>
      <c r="BL24" s="4"/>
      <c r="BM24" s="4"/>
      <c r="BN24" s="4"/>
      <c r="BO24" s="4"/>
      <c r="BP24" s="4"/>
      <c r="BQ24" s="4"/>
      <c r="BR24" s="11"/>
      <c r="BS24" s="19"/>
      <c r="BT24" s="7"/>
      <c r="BU24" s="14"/>
      <c r="BV24" s="43">
        <f t="shared" si="54"/>
        <v>27</v>
      </c>
      <c r="BW24" s="148">
        <f t="shared" si="55"/>
        <v>243</v>
      </c>
      <c r="BX24" s="108">
        <f t="shared" si="56"/>
        <v>257</v>
      </c>
      <c r="BY24" s="118">
        <f t="shared" si="57"/>
        <v>-14</v>
      </c>
      <c r="BZ24" s="113">
        <f t="shared" si="58"/>
        <v>9</v>
      </c>
    </row>
    <row r="25" spans="1:78" ht="18" customHeight="1">
      <c r="A25" s="38" t="s">
        <v>21</v>
      </c>
      <c r="B25" s="74">
        <v>20</v>
      </c>
      <c r="C25" s="54">
        <v>777</v>
      </c>
      <c r="D25" s="92">
        <v>727</v>
      </c>
      <c r="E25" s="91">
        <f t="shared" si="31"/>
        <v>50</v>
      </c>
      <c r="F25" s="11">
        <v>39</v>
      </c>
      <c r="G25" s="74">
        <v>20</v>
      </c>
      <c r="H25" s="54">
        <v>749</v>
      </c>
      <c r="I25" s="92">
        <v>712</v>
      </c>
      <c r="J25" s="91">
        <f t="shared" si="32"/>
        <v>37</v>
      </c>
      <c r="K25" s="80">
        <v>37</v>
      </c>
      <c r="L25" s="10">
        <v>22</v>
      </c>
      <c r="M25" s="54">
        <v>784</v>
      </c>
      <c r="N25" s="92">
        <v>804</v>
      </c>
      <c r="O25" s="91">
        <f t="shared" si="33"/>
        <v>-20</v>
      </c>
      <c r="P25" s="58">
        <v>36</v>
      </c>
      <c r="Q25" s="219">
        <f t="shared" si="34"/>
        <v>62</v>
      </c>
      <c r="R25" s="106">
        <f t="shared" si="35"/>
        <v>2310</v>
      </c>
      <c r="S25" s="106">
        <f t="shared" si="36"/>
        <v>2243</v>
      </c>
      <c r="T25" s="106">
        <f t="shared" si="37"/>
        <v>67</v>
      </c>
      <c r="U25" s="221">
        <f t="shared" si="38"/>
        <v>37.258064516129032</v>
      </c>
      <c r="V25" s="10">
        <v>20</v>
      </c>
      <c r="W25" s="145">
        <v>888</v>
      </c>
      <c r="X25" s="92">
        <v>817</v>
      </c>
      <c r="Y25" s="91">
        <f t="shared" si="39"/>
        <v>71</v>
      </c>
      <c r="Z25" s="11">
        <v>44</v>
      </c>
      <c r="AA25" s="74">
        <v>22</v>
      </c>
      <c r="AB25" s="145">
        <v>894</v>
      </c>
      <c r="AC25" s="92">
        <v>913</v>
      </c>
      <c r="AD25" s="91">
        <f t="shared" si="40"/>
        <v>-19</v>
      </c>
      <c r="AE25" s="80">
        <v>41</v>
      </c>
      <c r="AF25" s="10">
        <v>20</v>
      </c>
      <c r="AG25" s="145">
        <v>809</v>
      </c>
      <c r="AH25" s="92">
        <v>733</v>
      </c>
      <c r="AI25" s="91">
        <f t="shared" si="41"/>
        <v>76</v>
      </c>
      <c r="AJ25" s="11">
        <v>4</v>
      </c>
      <c r="AK25" s="135">
        <f t="shared" si="42"/>
        <v>62</v>
      </c>
      <c r="AL25" s="168">
        <f t="shared" si="43"/>
        <v>2591</v>
      </c>
      <c r="AM25" s="110">
        <f t="shared" si="44"/>
        <v>2463</v>
      </c>
      <c r="AN25" s="168">
        <f t="shared" si="45"/>
        <v>128</v>
      </c>
      <c r="AO25" s="170">
        <f t="shared" si="29"/>
        <v>41.79032258064516</v>
      </c>
      <c r="AP25" s="9">
        <v>21</v>
      </c>
      <c r="AQ25" s="5">
        <v>851</v>
      </c>
      <c r="AR25" s="5">
        <v>824</v>
      </c>
      <c r="AS25" s="189">
        <f t="shared" si="46"/>
        <v>27</v>
      </c>
      <c r="AT25" s="11">
        <v>41</v>
      </c>
      <c r="AU25" s="186">
        <v>20</v>
      </c>
      <c r="AV25" s="5">
        <v>782</v>
      </c>
      <c r="AW25" s="5">
        <v>849</v>
      </c>
      <c r="AX25" s="6">
        <f t="shared" si="47"/>
        <v>-67</v>
      </c>
      <c r="AY25" s="80">
        <v>39</v>
      </c>
      <c r="AZ25" s="10">
        <v>20</v>
      </c>
      <c r="BA25" s="5">
        <v>979</v>
      </c>
      <c r="BB25" s="8">
        <v>942</v>
      </c>
      <c r="BC25" s="227">
        <f t="shared" si="48"/>
        <v>37</v>
      </c>
      <c r="BD25" s="11">
        <v>50</v>
      </c>
      <c r="BE25" s="195">
        <f t="shared" si="49"/>
        <v>61</v>
      </c>
      <c r="BF25" s="196">
        <f t="shared" si="50"/>
        <v>2612</v>
      </c>
      <c r="BG25" s="196">
        <f t="shared" si="51"/>
        <v>2615</v>
      </c>
      <c r="BH25" s="196">
        <f t="shared" si="52"/>
        <v>-3</v>
      </c>
      <c r="BI25" s="199">
        <f t="shared" si="53"/>
        <v>42.819672131147541</v>
      </c>
      <c r="BJ25" s="10"/>
      <c r="BK25" s="4"/>
      <c r="BL25" s="4"/>
      <c r="BM25" s="4"/>
      <c r="BN25" s="4"/>
      <c r="BO25" s="4"/>
      <c r="BP25" s="4"/>
      <c r="BQ25" s="4"/>
      <c r="BR25" s="11"/>
      <c r="BS25" s="19"/>
      <c r="BT25" s="7"/>
      <c r="BU25" s="14"/>
      <c r="BV25" s="43">
        <f t="shared" si="54"/>
        <v>185</v>
      </c>
      <c r="BW25" s="148">
        <f t="shared" si="55"/>
        <v>7513</v>
      </c>
      <c r="BX25" s="108">
        <f t="shared" si="56"/>
        <v>7321</v>
      </c>
      <c r="BY25" s="118">
        <f t="shared" si="57"/>
        <v>192</v>
      </c>
      <c r="BZ25" s="112">
        <f t="shared" si="58"/>
        <v>40.610810810810811</v>
      </c>
    </row>
    <row r="26" spans="1:78" ht="18" customHeight="1">
      <c r="A26" s="38" t="s">
        <v>22</v>
      </c>
      <c r="B26" s="74">
        <v>20</v>
      </c>
      <c r="C26" s="54">
        <v>746</v>
      </c>
      <c r="D26" s="92">
        <v>718</v>
      </c>
      <c r="E26" s="91">
        <f t="shared" si="31"/>
        <v>28</v>
      </c>
      <c r="F26" s="11">
        <v>37</v>
      </c>
      <c r="G26" s="74">
        <v>20</v>
      </c>
      <c r="H26" s="54">
        <v>919</v>
      </c>
      <c r="I26" s="92">
        <v>841</v>
      </c>
      <c r="J26" s="91">
        <f t="shared" si="32"/>
        <v>78</v>
      </c>
      <c r="K26" s="80">
        <v>46</v>
      </c>
      <c r="L26" s="10">
        <v>22</v>
      </c>
      <c r="M26" s="54">
        <v>916</v>
      </c>
      <c r="N26" s="92">
        <v>855</v>
      </c>
      <c r="O26" s="91">
        <f t="shared" si="33"/>
        <v>61</v>
      </c>
      <c r="P26" s="58">
        <v>42</v>
      </c>
      <c r="Q26" s="219">
        <f t="shared" si="34"/>
        <v>62</v>
      </c>
      <c r="R26" s="106">
        <f t="shared" si="35"/>
        <v>2581</v>
      </c>
      <c r="S26" s="106">
        <f t="shared" si="36"/>
        <v>2414</v>
      </c>
      <c r="T26" s="106">
        <f t="shared" si="37"/>
        <v>167</v>
      </c>
      <c r="U26" s="221">
        <f t="shared" si="38"/>
        <v>41.62903225806452</v>
      </c>
      <c r="V26" s="10">
        <v>20</v>
      </c>
      <c r="W26" s="145">
        <v>915</v>
      </c>
      <c r="X26" s="92">
        <v>943</v>
      </c>
      <c r="Y26" s="91">
        <f t="shared" si="39"/>
        <v>-28</v>
      </c>
      <c r="Z26" s="11">
        <v>46</v>
      </c>
      <c r="AA26" s="74">
        <v>22</v>
      </c>
      <c r="AB26" s="145">
        <v>1009</v>
      </c>
      <c r="AC26" s="92">
        <v>1060</v>
      </c>
      <c r="AD26" s="91">
        <f t="shared" si="40"/>
        <v>-51</v>
      </c>
      <c r="AE26" s="80">
        <v>46</v>
      </c>
      <c r="AF26" s="10">
        <v>20</v>
      </c>
      <c r="AG26" s="145">
        <v>893</v>
      </c>
      <c r="AH26" s="92">
        <v>885</v>
      </c>
      <c r="AI26" s="91">
        <f t="shared" si="41"/>
        <v>8</v>
      </c>
      <c r="AJ26" s="11">
        <v>45</v>
      </c>
      <c r="AK26" s="135">
        <f t="shared" si="42"/>
        <v>62</v>
      </c>
      <c r="AL26" s="168">
        <f t="shared" si="43"/>
        <v>2817</v>
      </c>
      <c r="AM26" s="110">
        <f t="shared" si="44"/>
        <v>2888</v>
      </c>
      <c r="AN26" s="168">
        <f t="shared" si="45"/>
        <v>-71</v>
      </c>
      <c r="AO26" s="170">
        <f t="shared" si="29"/>
        <v>45.435483870967744</v>
      </c>
      <c r="AP26" s="9">
        <v>21</v>
      </c>
      <c r="AQ26" s="5">
        <v>825</v>
      </c>
      <c r="AR26" s="5">
        <v>837</v>
      </c>
      <c r="AS26" s="189">
        <f t="shared" si="46"/>
        <v>-12</v>
      </c>
      <c r="AT26" s="11">
        <v>39</v>
      </c>
      <c r="AU26" s="186">
        <v>20</v>
      </c>
      <c r="AV26" s="5">
        <v>811</v>
      </c>
      <c r="AW26" s="5">
        <v>769</v>
      </c>
      <c r="AX26" s="6">
        <f t="shared" si="47"/>
        <v>42</v>
      </c>
      <c r="AY26" s="80">
        <v>41</v>
      </c>
      <c r="AZ26" s="10">
        <v>20</v>
      </c>
      <c r="BA26" s="5">
        <v>767</v>
      </c>
      <c r="BB26" s="8">
        <v>903</v>
      </c>
      <c r="BC26" s="227">
        <f t="shared" si="48"/>
        <v>-136</v>
      </c>
      <c r="BD26" s="11">
        <v>48</v>
      </c>
      <c r="BE26" s="195">
        <f t="shared" si="49"/>
        <v>61</v>
      </c>
      <c r="BF26" s="196">
        <f t="shared" si="50"/>
        <v>2403</v>
      </c>
      <c r="BG26" s="196">
        <f t="shared" si="51"/>
        <v>2509</v>
      </c>
      <c r="BH26" s="196">
        <f t="shared" si="52"/>
        <v>-106</v>
      </c>
      <c r="BI26" s="199">
        <f t="shared" si="53"/>
        <v>39.393442622950822</v>
      </c>
      <c r="BJ26" s="10"/>
      <c r="BK26" s="4"/>
      <c r="BL26" s="4"/>
      <c r="BM26" s="4"/>
      <c r="BN26" s="4"/>
      <c r="BO26" s="4"/>
      <c r="BP26" s="4"/>
      <c r="BQ26" s="4"/>
      <c r="BR26" s="11"/>
      <c r="BS26" s="19"/>
      <c r="BT26" s="7"/>
      <c r="BU26" s="14"/>
      <c r="BV26" s="43">
        <f t="shared" si="54"/>
        <v>185</v>
      </c>
      <c r="BW26" s="148">
        <f t="shared" si="55"/>
        <v>7801</v>
      </c>
      <c r="BX26" s="108">
        <f t="shared" si="56"/>
        <v>7811</v>
      </c>
      <c r="BY26" s="118">
        <f t="shared" si="57"/>
        <v>-10</v>
      </c>
      <c r="BZ26" s="112">
        <f t="shared" si="58"/>
        <v>42.167567567567566</v>
      </c>
    </row>
    <row r="27" spans="1:78" ht="18" customHeight="1">
      <c r="A27" s="38" t="s">
        <v>33</v>
      </c>
      <c r="B27" s="74">
        <v>4</v>
      </c>
      <c r="C27" s="54">
        <v>112</v>
      </c>
      <c r="D27" s="92">
        <v>104</v>
      </c>
      <c r="E27" s="91">
        <f t="shared" si="31"/>
        <v>8</v>
      </c>
      <c r="F27" s="11">
        <v>28</v>
      </c>
      <c r="G27" s="74">
        <v>5</v>
      </c>
      <c r="H27" s="54">
        <v>100</v>
      </c>
      <c r="I27" s="92">
        <v>104</v>
      </c>
      <c r="J27" s="91">
        <f t="shared" si="32"/>
        <v>-4</v>
      </c>
      <c r="K27" s="80">
        <v>20</v>
      </c>
      <c r="L27" s="10">
        <v>5</v>
      </c>
      <c r="M27" s="54">
        <v>95</v>
      </c>
      <c r="N27" s="92">
        <v>90</v>
      </c>
      <c r="O27" s="91">
        <f t="shared" si="33"/>
        <v>5</v>
      </c>
      <c r="P27" s="58">
        <v>1</v>
      </c>
      <c r="Q27" s="219">
        <f t="shared" si="34"/>
        <v>14</v>
      </c>
      <c r="R27" s="106">
        <f t="shared" si="35"/>
        <v>307</v>
      </c>
      <c r="S27" s="106">
        <f t="shared" si="36"/>
        <v>298</v>
      </c>
      <c r="T27" s="106">
        <f t="shared" si="37"/>
        <v>9</v>
      </c>
      <c r="U27" s="221">
        <f t="shared" si="38"/>
        <v>21.928571428571427</v>
      </c>
      <c r="V27" s="10">
        <v>3</v>
      </c>
      <c r="W27" s="145">
        <v>64</v>
      </c>
      <c r="X27" s="92">
        <v>97</v>
      </c>
      <c r="Y27" s="91">
        <f t="shared" si="39"/>
        <v>-33</v>
      </c>
      <c r="Z27" s="11">
        <v>21</v>
      </c>
      <c r="AA27" s="74">
        <v>5</v>
      </c>
      <c r="AB27" s="145">
        <v>100</v>
      </c>
      <c r="AC27" s="92">
        <v>94</v>
      </c>
      <c r="AD27" s="91">
        <f t="shared" si="40"/>
        <v>6</v>
      </c>
      <c r="AE27" s="80">
        <v>20</v>
      </c>
      <c r="AF27" s="10">
        <v>2</v>
      </c>
      <c r="AG27" s="145">
        <v>55</v>
      </c>
      <c r="AH27" s="92">
        <v>90</v>
      </c>
      <c r="AI27" s="91">
        <f t="shared" si="41"/>
        <v>-35</v>
      </c>
      <c r="AJ27" s="11">
        <v>28</v>
      </c>
      <c r="AK27" s="135">
        <f t="shared" si="42"/>
        <v>10</v>
      </c>
      <c r="AL27" s="168">
        <f t="shared" si="43"/>
        <v>219</v>
      </c>
      <c r="AM27" s="110">
        <f t="shared" si="44"/>
        <v>281</v>
      </c>
      <c r="AN27" s="168">
        <f t="shared" si="45"/>
        <v>-62</v>
      </c>
      <c r="AO27" s="170">
        <f t="shared" si="29"/>
        <v>21.9</v>
      </c>
      <c r="AP27" s="9">
        <v>6</v>
      </c>
      <c r="AQ27" s="5">
        <v>120</v>
      </c>
      <c r="AR27" s="5">
        <v>115</v>
      </c>
      <c r="AS27" s="189">
        <f t="shared" si="46"/>
        <v>5</v>
      </c>
      <c r="AT27" s="11">
        <v>20</v>
      </c>
      <c r="AU27" s="186">
        <v>4</v>
      </c>
      <c r="AV27" s="5">
        <v>101</v>
      </c>
      <c r="AW27" s="5">
        <v>85</v>
      </c>
      <c r="AX27" s="6">
        <f t="shared" si="47"/>
        <v>16</v>
      </c>
      <c r="AY27" s="80">
        <v>25</v>
      </c>
      <c r="AZ27" s="10">
        <v>4</v>
      </c>
      <c r="BA27" s="5">
        <v>99</v>
      </c>
      <c r="BB27" s="8">
        <v>83</v>
      </c>
      <c r="BC27" s="227">
        <f t="shared" si="48"/>
        <v>16</v>
      </c>
      <c r="BD27" s="11">
        <v>21</v>
      </c>
      <c r="BE27" s="195">
        <f t="shared" si="49"/>
        <v>14</v>
      </c>
      <c r="BF27" s="196">
        <f t="shared" si="50"/>
        <v>320</v>
      </c>
      <c r="BG27" s="196">
        <f t="shared" si="51"/>
        <v>283</v>
      </c>
      <c r="BH27" s="196">
        <f t="shared" si="52"/>
        <v>37</v>
      </c>
      <c r="BI27" s="199">
        <f t="shared" si="53"/>
        <v>22.857142857142858</v>
      </c>
      <c r="BJ27" s="10"/>
      <c r="BK27" s="4"/>
      <c r="BL27" s="4"/>
      <c r="BM27" s="4"/>
      <c r="BN27" s="4"/>
      <c r="BO27" s="4"/>
      <c r="BP27" s="4"/>
      <c r="BQ27" s="4"/>
      <c r="BR27" s="11"/>
      <c r="BS27" s="19"/>
      <c r="BT27" s="7"/>
      <c r="BU27" s="14"/>
      <c r="BV27" s="43">
        <f t="shared" si="54"/>
        <v>38</v>
      </c>
      <c r="BW27" s="148">
        <f t="shared" si="55"/>
        <v>846</v>
      </c>
      <c r="BX27" s="108">
        <f t="shared" si="56"/>
        <v>862</v>
      </c>
      <c r="BY27" s="118">
        <f t="shared" si="57"/>
        <v>-16</v>
      </c>
      <c r="BZ27" s="112">
        <f t="shared" si="58"/>
        <v>22.263157894736842</v>
      </c>
    </row>
    <row r="28" spans="1:78" ht="18" customHeight="1">
      <c r="A28" s="38" t="s">
        <v>34</v>
      </c>
      <c r="B28" s="74">
        <v>8</v>
      </c>
      <c r="C28" s="54">
        <v>200</v>
      </c>
      <c r="D28" s="92">
        <v>150</v>
      </c>
      <c r="E28" s="91">
        <f t="shared" si="31"/>
        <v>50</v>
      </c>
      <c r="F28" s="11">
        <v>25</v>
      </c>
      <c r="G28" s="74">
        <v>8</v>
      </c>
      <c r="H28" s="54">
        <v>193</v>
      </c>
      <c r="I28" s="92">
        <v>171</v>
      </c>
      <c r="J28" s="91">
        <f t="shared" si="32"/>
        <v>22</v>
      </c>
      <c r="K28" s="80">
        <v>24</v>
      </c>
      <c r="L28" s="10">
        <v>9</v>
      </c>
      <c r="M28" s="54">
        <v>203</v>
      </c>
      <c r="N28" s="92">
        <v>226</v>
      </c>
      <c r="O28" s="91">
        <f t="shared" si="33"/>
        <v>-23</v>
      </c>
      <c r="P28" s="58">
        <v>23</v>
      </c>
      <c r="Q28" s="219">
        <f t="shared" si="34"/>
        <v>25</v>
      </c>
      <c r="R28" s="106">
        <f t="shared" si="35"/>
        <v>596</v>
      </c>
      <c r="S28" s="106">
        <f t="shared" si="36"/>
        <v>547</v>
      </c>
      <c r="T28" s="106">
        <f t="shared" si="37"/>
        <v>49</v>
      </c>
      <c r="U28" s="221">
        <f t="shared" si="38"/>
        <v>23.84</v>
      </c>
      <c r="V28" s="10">
        <v>8</v>
      </c>
      <c r="W28" s="145">
        <v>210</v>
      </c>
      <c r="X28" s="92">
        <v>202</v>
      </c>
      <c r="Y28" s="91">
        <f t="shared" si="39"/>
        <v>8</v>
      </c>
      <c r="Z28" s="11">
        <v>26</v>
      </c>
      <c r="AA28" s="74">
        <v>8</v>
      </c>
      <c r="AB28" s="145">
        <v>255</v>
      </c>
      <c r="AC28" s="92">
        <v>186</v>
      </c>
      <c r="AD28" s="91">
        <f t="shared" si="40"/>
        <v>69</v>
      </c>
      <c r="AE28" s="80">
        <v>32</v>
      </c>
      <c r="AF28" s="10">
        <v>6</v>
      </c>
      <c r="AG28" s="145">
        <v>200</v>
      </c>
      <c r="AH28" s="92">
        <v>181</v>
      </c>
      <c r="AI28" s="91">
        <f t="shared" si="41"/>
        <v>19</v>
      </c>
      <c r="AJ28" s="11">
        <v>33</v>
      </c>
      <c r="AK28" s="135">
        <f t="shared" si="42"/>
        <v>22</v>
      </c>
      <c r="AL28" s="168">
        <f t="shared" si="43"/>
        <v>665</v>
      </c>
      <c r="AM28" s="110">
        <f t="shared" si="44"/>
        <v>569</v>
      </c>
      <c r="AN28" s="168">
        <f t="shared" si="45"/>
        <v>96</v>
      </c>
      <c r="AO28" s="170">
        <f t="shared" si="29"/>
        <v>30.227272727272727</v>
      </c>
      <c r="AP28" s="9">
        <v>8</v>
      </c>
      <c r="AQ28" s="5">
        <v>221</v>
      </c>
      <c r="AR28" s="5">
        <v>222</v>
      </c>
      <c r="AS28" s="189">
        <f t="shared" si="46"/>
        <v>-1</v>
      </c>
      <c r="AT28" s="11">
        <v>28</v>
      </c>
      <c r="AU28" s="186">
        <v>8</v>
      </c>
      <c r="AV28" s="5">
        <v>209</v>
      </c>
      <c r="AW28" s="5">
        <v>232</v>
      </c>
      <c r="AX28" s="6">
        <f t="shared" si="47"/>
        <v>-23</v>
      </c>
      <c r="AY28" s="80">
        <v>26</v>
      </c>
      <c r="AZ28" s="10">
        <v>8</v>
      </c>
      <c r="BA28" s="5">
        <v>201</v>
      </c>
      <c r="BB28" s="8">
        <v>188</v>
      </c>
      <c r="BC28" s="227">
        <f t="shared" si="48"/>
        <v>13</v>
      </c>
      <c r="BD28" s="11">
        <v>24</v>
      </c>
      <c r="BE28" s="195">
        <f t="shared" si="49"/>
        <v>24</v>
      </c>
      <c r="BF28" s="196">
        <f t="shared" si="50"/>
        <v>631</v>
      </c>
      <c r="BG28" s="196">
        <f t="shared" si="51"/>
        <v>642</v>
      </c>
      <c r="BH28" s="196">
        <f t="shared" si="52"/>
        <v>-11</v>
      </c>
      <c r="BI28" s="199">
        <f t="shared" si="53"/>
        <v>26.291666666666668</v>
      </c>
      <c r="BJ28" s="10"/>
      <c r="BK28" s="4"/>
      <c r="BL28" s="4"/>
      <c r="BM28" s="4"/>
      <c r="BN28" s="4"/>
      <c r="BO28" s="4"/>
      <c r="BP28" s="4"/>
      <c r="BQ28" s="4"/>
      <c r="BR28" s="11"/>
      <c r="BS28" s="19"/>
      <c r="BT28" s="7"/>
      <c r="BU28" s="14"/>
      <c r="BV28" s="43">
        <f t="shared" si="54"/>
        <v>71</v>
      </c>
      <c r="BW28" s="148">
        <f t="shared" si="55"/>
        <v>1892</v>
      </c>
      <c r="BX28" s="108">
        <f t="shared" si="56"/>
        <v>1758</v>
      </c>
      <c r="BY28" s="118">
        <f t="shared" si="57"/>
        <v>134</v>
      </c>
      <c r="BZ28" s="112">
        <f t="shared" si="58"/>
        <v>26.64788732394366</v>
      </c>
    </row>
    <row r="29" spans="1:78" ht="18" customHeight="1">
      <c r="A29" s="38" t="s">
        <v>23</v>
      </c>
      <c r="B29" s="74">
        <v>20</v>
      </c>
      <c r="C29" s="54">
        <v>1672</v>
      </c>
      <c r="D29" s="92">
        <v>1747</v>
      </c>
      <c r="E29" s="91">
        <f t="shared" si="31"/>
        <v>-75</v>
      </c>
      <c r="F29" s="11">
        <v>84</v>
      </c>
      <c r="G29" s="74">
        <v>20</v>
      </c>
      <c r="H29" s="54">
        <v>1735</v>
      </c>
      <c r="I29" s="92">
        <v>1794</v>
      </c>
      <c r="J29" s="91">
        <f t="shared" si="32"/>
        <v>-59</v>
      </c>
      <c r="K29" s="80">
        <v>87</v>
      </c>
      <c r="L29" s="10">
        <v>22</v>
      </c>
      <c r="M29" s="54">
        <v>1704</v>
      </c>
      <c r="N29" s="92">
        <v>1821</v>
      </c>
      <c r="O29" s="91">
        <f t="shared" si="33"/>
        <v>-117</v>
      </c>
      <c r="P29" s="58">
        <v>77</v>
      </c>
      <c r="Q29" s="219">
        <f t="shared" si="34"/>
        <v>62</v>
      </c>
      <c r="R29" s="106">
        <f t="shared" si="35"/>
        <v>5111</v>
      </c>
      <c r="S29" s="106">
        <f t="shared" si="36"/>
        <v>5362</v>
      </c>
      <c r="T29" s="106">
        <f t="shared" si="37"/>
        <v>-251</v>
      </c>
      <c r="U29" s="221">
        <f t="shared" si="38"/>
        <v>82.435483870967744</v>
      </c>
      <c r="V29" s="10">
        <v>20</v>
      </c>
      <c r="W29" s="145">
        <v>1725</v>
      </c>
      <c r="X29" s="92">
        <v>1792</v>
      </c>
      <c r="Y29" s="91">
        <f t="shared" si="39"/>
        <v>-67</v>
      </c>
      <c r="Z29" s="11">
        <v>86</v>
      </c>
      <c r="AA29" s="74">
        <v>22</v>
      </c>
      <c r="AB29" s="145">
        <v>1756</v>
      </c>
      <c r="AC29" s="92">
        <v>1845</v>
      </c>
      <c r="AD29" s="91">
        <f t="shared" si="40"/>
        <v>-89</v>
      </c>
      <c r="AE29" s="80">
        <v>80</v>
      </c>
      <c r="AF29" s="10">
        <v>20</v>
      </c>
      <c r="AG29" s="145">
        <v>1698</v>
      </c>
      <c r="AH29" s="92">
        <v>1862</v>
      </c>
      <c r="AI29" s="91">
        <f t="shared" si="41"/>
        <v>-164</v>
      </c>
      <c r="AJ29" s="11">
        <v>85</v>
      </c>
      <c r="AK29" s="135">
        <f t="shared" si="42"/>
        <v>62</v>
      </c>
      <c r="AL29" s="168">
        <f t="shared" si="43"/>
        <v>5179</v>
      </c>
      <c r="AM29" s="110">
        <f t="shared" si="44"/>
        <v>5499</v>
      </c>
      <c r="AN29" s="168">
        <f t="shared" si="45"/>
        <v>-320</v>
      </c>
      <c r="AO29" s="170">
        <f t="shared" si="29"/>
        <v>83.532258064516128</v>
      </c>
      <c r="AP29" s="9">
        <v>21</v>
      </c>
      <c r="AQ29" s="5">
        <v>1780</v>
      </c>
      <c r="AR29" s="5">
        <v>1834</v>
      </c>
      <c r="AS29" s="189">
        <f t="shared" si="46"/>
        <v>-54</v>
      </c>
      <c r="AT29" s="11">
        <v>85</v>
      </c>
      <c r="AU29" s="186">
        <v>20</v>
      </c>
      <c r="AV29" s="5">
        <v>1657</v>
      </c>
      <c r="AW29" s="5">
        <v>1779</v>
      </c>
      <c r="AX29" s="6">
        <f t="shared" si="47"/>
        <v>-122</v>
      </c>
      <c r="AY29" s="80">
        <v>83</v>
      </c>
      <c r="AZ29" s="10">
        <v>20</v>
      </c>
      <c r="BA29" s="5">
        <v>1628</v>
      </c>
      <c r="BB29" s="8">
        <v>1716</v>
      </c>
      <c r="BC29" s="227">
        <f t="shared" si="48"/>
        <v>-88</v>
      </c>
      <c r="BD29" s="11">
        <v>90</v>
      </c>
      <c r="BE29" s="195">
        <f t="shared" si="49"/>
        <v>61</v>
      </c>
      <c r="BF29" s="196">
        <f t="shared" si="50"/>
        <v>5065</v>
      </c>
      <c r="BG29" s="196">
        <f t="shared" si="51"/>
        <v>5329</v>
      </c>
      <c r="BH29" s="196">
        <f t="shared" si="52"/>
        <v>-264</v>
      </c>
      <c r="BI29" s="199">
        <f t="shared" si="53"/>
        <v>83.032786885245898</v>
      </c>
      <c r="BJ29" s="10"/>
      <c r="BK29" s="4"/>
      <c r="BL29" s="4"/>
      <c r="BM29" s="4"/>
      <c r="BN29" s="4"/>
      <c r="BO29" s="4"/>
      <c r="BP29" s="4"/>
      <c r="BQ29" s="4"/>
      <c r="BR29" s="11"/>
      <c r="BS29" s="19"/>
      <c r="BT29" s="7"/>
      <c r="BU29" s="14"/>
      <c r="BV29" s="43">
        <f t="shared" si="54"/>
        <v>185</v>
      </c>
      <c r="BW29" s="148">
        <f t="shared" si="55"/>
        <v>15355</v>
      </c>
      <c r="BX29" s="108">
        <f t="shared" si="56"/>
        <v>16190</v>
      </c>
      <c r="BY29" s="118">
        <f t="shared" si="57"/>
        <v>-835</v>
      </c>
      <c r="BZ29" s="112">
        <f t="shared" si="58"/>
        <v>83</v>
      </c>
    </row>
    <row r="30" spans="1:78" ht="18" customHeight="1">
      <c r="A30" s="38" t="s">
        <v>24</v>
      </c>
      <c r="B30" s="74">
        <v>19</v>
      </c>
      <c r="C30" s="54">
        <v>386</v>
      </c>
      <c r="D30" s="92">
        <v>380</v>
      </c>
      <c r="E30" s="91">
        <f t="shared" si="31"/>
        <v>6</v>
      </c>
      <c r="F30" s="11">
        <v>20</v>
      </c>
      <c r="G30" s="74">
        <v>19</v>
      </c>
      <c r="H30" s="54">
        <v>455</v>
      </c>
      <c r="I30" s="92">
        <v>424</v>
      </c>
      <c r="J30" s="91">
        <f t="shared" si="32"/>
        <v>31</v>
      </c>
      <c r="K30" s="80">
        <v>24</v>
      </c>
      <c r="L30" s="10">
        <v>22</v>
      </c>
      <c r="M30" s="54">
        <v>411</v>
      </c>
      <c r="N30" s="92">
        <v>469</v>
      </c>
      <c r="O30" s="91">
        <f t="shared" si="33"/>
        <v>-58</v>
      </c>
      <c r="P30" s="58">
        <v>19</v>
      </c>
      <c r="Q30" s="219">
        <f t="shared" si="34"/>
        <v>60</v>
      </c>
      <c r="R30" s="106">
        <f t="shared" si="35"/>
        <v>1252</v>
      </c>
      <c r="S30" s="106">
        <f t="shared" si="36"/>
        <v>1273</v>
      </c>
      <c r="T30" s="106">
        <f t="shared" si="37"/>
        <v>-21</v>
      </c>
      <c r="U30" s="221">
        <f t="shared" si="38"/>
        <v>20.866666666666667</v>
      </c>
      <c r="V30" s="10">
        <v>20</v>
      </c>
      <c r="W30" s="145">
        <v>415</v>
      </c>
      <c r="X30" s="92">
        <v>434</v>
      </c>
      <c r="Y30" s="91">
        <f t="shared" si="39"/>
        <v>-19</v>
      </c>
      <c r="Z30" s="11">
        <v>21</v>
      </c>
      <c r="AA30" s="74">
        <v>22</v>
      </c>
      <c r="AB30" s="145">
        <v>489</v>
      </c>
      <c r="AC30" s="92">
        <v>473</v>
      </c>
      <c r="AD30" s="91">
        <f t="shared" si="40"/>
        <v>16</v>
      </c>
      <c r="AE30" s="80">
        <v>22</v>
      </c>
      <c r="AF30" s="10">
        <v>20</v>
      </c>
      <c r="AG30" s="145">
        <v>415</v>
      </c>
      <c r="AH30" s="92">
        <v>381</v>
      </c>
      <c r="AI30" s="91">
        <f t="shared" si="41"/>
        <v>34</v>
      </c>
      <c r="AJ30" s="11">
        <v>21</v>
      </c>
      <c r="AK30" s="135">
        <f t="shared" si="42"/>
        <v>62</v>
      </c>
      <c r="AL30" s="168">
        <f t="shared" si="43"/>
        <v>1319</v>
      </c>
      <c r="AM30" s="110">
        <f t="shared" si="44"/>
        <v>1288</v>
      </c>
      <c r="AN30" s="168">
        <f t="shared" si="45"/>
        <v>31</v>
      </c>
      <c r="AO30" s="170">
        <f t="shared" si="29"/>
        <v>21.274193548387096</v>
      </c>
      <c r="AP30" s="9">
        <v>21</v>
      </c>
      <c r="AQ30" s="5">
        <v>395</v>
      </c>
      <c r="AR30" s="5">
        <v>377</v>
      </c>
      <c r="AS30" s="189">
        <f t="shared" si="46"/>
        <v>18</v>
      </c>
      <c r="AT30" s="11">
        <v>19</v>
      </c>
      <c r="AU30" s="186">
        <v>20</v>
      </c>
      <c r="AV30" s="5">
        <v>396</v>
      </c>
      <c r="AW30" s="5">
        <v>386</v>
      </c>
      <c r="AX30" s="6">
        <f t="shared" si="47"/>
        <v>10</v>
      </c>
      <c r="AY30" s="80">
        <v>20</v>
      </c>
      <c r="AZ30" s="10">
        <v>20</v>
      </c>
      <c r="BA30" s="5">
        <v>377</v>
      </c>
      <c r="BB30" s="8">
        <v>385</v>
      </c>
      <c r="BC30" s="227">
        <f t="shared" si="48"/>
        <v>-8</v>
      </c>
      <c r="BD30" s="11">
        <v>20</v>
      </c>
      <c r="BE30" s="195">
        <f t="shared" si="49"/>
        <v>61</v>
      </c>
      <c r="BF30" s="196">
        <f t="shared" si="50"/>
        <v>1168</v>
      </c>
      <c r="BG30" s="196">
        <f t="shared" si="51"/>
        <v>1148</v>
      </c>
      <c r="BH30" s="196">
        <f t="shared" si="52"/>
        <v>20</v>
      </c>
      <c r="BI30" s="199">
        <f t="shared" si="53"/>
        <v>19.147540983606557</v>
      </c>
      <c r="BJ30" s="10"/>
      <c r="BK30" s="4"/>
      <c r="BL30" s="4"/>
      <c r="BM30" s="4"/>
      <c r="BN30" s="4"/>
      <c r="BO30" s="4"/>
      <c r="BP30" s="4"/>
      <c r="BQ30" s="4"/>
      <c r="BR30" s="11"/>
      <c r="BS30" s="19"/>
      <c r="BT30" s="7"/>
      <c r="BU30" s="14"/>
      <c r="BV30" s="43">
        <f t="shared" si="54"/>
        <v>183</v>
      </c>
      <c r="BW30" s="148">
        <f t="shared" si="55"/>
        <v>3739</v>
      </c>
      <c r="BX30" s="108">
        <f t="shared" si="56"/>
        <v>3709</v>
      </c>
      <c r="BY30" s="118">
        <f t="shared" si="57"/>
        <v>30</v>
      </c>
      <c r="BZ30" s="112">
        <f t="shared" si="58"/>
        <v>20.431693989071039</v>
      </c>
    </row>
    <row r="31" spans="1:78" ht="18" customHeight="1">
      <c r="A31" s="38" t="s">
        <v>25</v>
      </c>
      <c r="B31" s="74">
        <v>20</v>
      </c>
      <c r="C31" s="54">
        <v>278</v>
      </c>
      <c r="D31" s="92">
        <v>256</v>
      </c>
      <c r="E31" s="91">
        <f t="shared" si="31"/>
        <v>22</v>
      </c>
      <c r="F31" s="11">
        <v>14</v>
      </c>
      <c r="G31" s="74">
        <v>19</v>
      </c>
      <c r="H31" s="54">
        <v>322</v>
      </c>
      <c r="I31" s="92">
        <v>281</v>
      </c>
      <c r="J31" s="91">
        <f t="shared" si="32"/>
        <v>41</v>
      </c>
      <c r="K31" s="80">
        <v>17</v>
      </c>
      <c r="L31" s="10">
        <v>22</v>
      </c>
      <c r="M31" s="54">
        <v>343</v>
      </c>
      <c r="N31" s="92">
        <v>295</v>
      </c>
      <c r="O31" s="91">
        <f t="shared" si="33"/>
        <v>48</v>
      </c>
      <c r="P31" s="58">
        <v>16</v>
      </c>
      <c r="Q31" s="219">
        <f t="shared" si="34"/>
        <v>61</v>
      </c>
      <c r="R31" s="106">
        <f t="shared" si="35"/>
        <v>943</v>
      </c>
      <c r="S31" s="106">
        <f t="shared" si="36"/>
        <v>832</v>
      </c>
      <c r="T31" s="106">
        <f t="shared" si="37"/>
        <v>111</v>
      </c>
      <c r="U31" s="221">
        <f t="shared" si="38"/>
        <v>15.459016393442623</v>
      </c>
      <c r="V31" s="10">
        <v>19</v>
      </c>
      <c r="W31" s="145">
        <v>338</v>
      </c>
      <c r="X31" s="92">
        <v>336</v>
      </c>
      <c r="Y31" s="91">
        <f t="shared" si="39"/>
        <v>2</v>
      </c>
      <c r="Z31" s="11">
        <v>18</v>
      </c>
      <c r="AA31" s="74">
        <v>22</v>
      </c>
      <c r="AB31" s="145">
        <v>353</v>
      </c>
      <c r="AC31" s="92">
        <v>284</v>
      </c>
      <c r="AD31" s="91">
        <f t="shared" si="40"/>
        <v>69</v>
      </c>
      <c r="AE31" s="80">
        <v>16</v>
      </c>
      <c r="AF31" s="10">
        <v>20</v>
      </c>
      <c r="AG31" s="145">
        <v>294</v>
      </c>
      <c r="AH31" s="92">
        <v>288</v>
      </c>
      <c r="AI31" s="91">
        <f t="shared" si="41"/>
        <v>6</v>
      </c>
      <c r="AJ31" s="11">
        <v>15</v>
      </c>
      <c r="AK31" s="135">
        <f t="shared" si="42"/>
        <v>61</v>
      </c>
      <c r="AL31" s="168">
        <f t="shared" si="43"/>
        <v>985</v>
      </c>
      <c r="AM31" s="110">
        <f t="shared" si="44"/>
        <v>908</v>
      </c>
      <c r="AN31" s="168">
        <f t="shared" si="45"/>
        <v>77</v>
      </c>
      <c r="AO31" s="170">
        <f t="shared" si="29"/>
        <v>16.147540983606557</v>
      </c>
      <c r="AP31" s="9">
        <v>21</v>
      </c>
      <c r="AQ31" s="5">
        <v>304</v>
      </c>
      <c r="AR31" s="5">
        <v>280</v>
      </c>
      <c r="AS31" s="189">
        <f t="shared" si="46"/>
        <v>24</v>
      </c>
      <c r="AT31" s="11">
        <v>14</v>
      </c>
      <c r="AU31" s="186">
        <v>20</v>
      </c>
      <c r="AV31" s="5">
        <v>308</v>
      </c>
      <c r="AW31" s="5">
        <v>288</v>
      </c>
      <c r="AX31" s="6">
        <f t="shared" si="47"/>
        <v>20</v>
      </c>
      <c r="AY31" s="80">
        <v>15</v>
      </c>
      <c r="AZ31" s="10">
        <v>18</v>
      </c>
      <c r="BA31" s="5">
        <v>244</v>
      </c>
      <c r="BB31" s="8">
        <v>304</v>
      </c>
      <c r="BC31" s="227">
        <f t="shared" si="48"/>
        <v>-60</v>
      </c>
      <c r="BD31" s="11">
        <v>16</v>
      </c>
      <c r="BE31" s="195">
        <f t="shared" si="49"/>
        <v>59</v>
      </c>
      <c r="BF31" s="196">
        <f t="shared" si="50"/>
        <v>856</v>
      </c>
      <c r="BG31" s="196">
        <f t="shared" si="51"/>
        <v>872</v>
      </c>
      <c r="BH31" s="196">
        <f t="shared" si="52"/>
        <v>-16</v>
      </c>
      <c r="BI31" s="199">
        <f t="shared" si="53"/>
        <v>14.508474576271187</v>
      </c>
      <c r="BJ31" s="10"/>
      <c r="BK31" s="4"/>
      <c r="BL31" s="4"/>
      <c r="BM31" s="4"/>
      <c r="BN31" s="4"/>
      <c r="BO31" s="4"/>
      <c r="BP31" s="4"/>
      <c r="BQ31" s="4"/>
      <c r="BR31" s="11"/>
      <c r="BS31" s="19"/>
      <c r="BT31" s="7"/>
      <c r="BU31" s="14"/>
      <c r="BV31" s="43">
        <f t="shared" si="54"/>
        <v>181</v>
      </c>
      <c r="BW31" s="148">
        <f t="shared" si="55"/>
        <v>2784</v>
      </c>
      <c r="BX31" s="108">
        <f t="shared" si="56"/>
        <v>2612</v>
      </c>
      <c r="BY31" s="118">
        <f t="shared" si="57"/>
        <v>172</v>
      </c>
      <c r="BZ31" s="112">
        <f t="shared" si="58"/>
        <v>15.381215469613259</v>
      </c>
    </row>
    <row r="32" spans="1:78" ht="18" customHeight="1">
      <c r="A32" s="46" t="s">
        <v>35</v>
      </c>
      <c r="B32" s="75">
        <v>8</v>
      </c>
      <c r="C32" s="55">
        <v>226</v>
      </c>
      <c r="D32" s="93">
        <v>263</v>
      </c>
      <c r="E32" s="91">
        <f t="shared" si="31"/>
        <v>-37</v>
      </c>
      <c r="F32" s="48">
        <v>28</v>
      </c>
      <c r="G32" s="75">
        <v>9</v>
      </c>
      <c r="H32" s="55">
        <v>243</v>
      </c>
      <c r="I32" s="93">
        <v>234</v>
      </c>
      <c r="J32" s="91">
        <f t="shared" si="32"/>
        <v>9</v>
      </c>
      <c r="K32" s="85">
        <v>27</v>
      </c>
      <c r="L32" s="47">
        <v>8</v>
      </c>
      <c r="M32" s="55">
        <v>234</v>
      </c>
      <c r="N32" s="93">
        <v>257</v>
      </c>
      <c r="O32" s="91">
        <f t="shared" si="33"/>
        <v>-23</v>
      </c>
      <c r="P32" s="218">
        <v>29</v>
      </c>
      <c r="Q32" s="219">
        <f t="shared" si="34"/>
        <v>25</v>
      </c>
      <c r="R32" s="106">
        <f t="shared" si="35"/>
        <v>703</v>
      </c>
      <c r="S32" s="106">
        <f t="shared" si="36"/>
        <v>754</v>
      </c>
      <c r="T32" s="106">
        <f t="shared" si="37"/>
        <v>-51</v>
      </c>
      <c r="U32" s="221">
        <f t="shared" si="38"/>
        <v>28.12</v>
      </c>
      <c r="V32" s="47">
        <v>8</v>
      </c>
      <c r="W32" s="146">
        <v>237</v>
      </c>
      <c r="X32" s="93">
        <v>254</v>
      </c>
      <c r="Y32" s="91">
        <f t="shared" si="39"/>
        <v>-17</v>
      </c>
      <c r="Z32" s="48">
        <v>30</v>
      </c>
      <c r="AA32" s="75">
        <v>10</v>
      </c>
      <c r="AB32" s="146">
        <v>288</v>
      </c>
      <c r="AC32" s="93">
        <v>272</v>
      </c>
      <c r="AD32" s="91">
        <f t="shared" si="40"/>
        <v>16</v>
      </c>
      <c r="AE32" s="85">
        <v>29</v>
      </c>
      <c r="AF32" s="47">
        <v>8</v>
      </c>
      <c r="AG32" s="146">
        <v>274</v>
      </c>
      <c r="AH32" s="93">
        <v>253</v>
      </c>
      <c r="AI32" s="91">
        <f t="shared" si="41"/>
        <v>21</v>
      </c>
      <c r="AJ32" s="48">
        <v>34</v>
      </c>
      <c r="AK32" s="135">
        <f t="shared" si="42"/>
        <v>26</v>
      </c>
      <c r="AL32" s="168">
        <f t="shared" si="43"/>
        <v>799</v>
      </c>
      <c r="AM32" s="110">
        <f t="shared" si="44"/>
        <v>779</v>
      </c>
      <c r="AN32" s="168">
        <f t="shared" si="45"/>
        <v>20</v>
      </c>
      <c r="AO32" s="170">
        <f t="shared" si="29"/>
        <v>30.73076923076923</v>
      </c>
      <c r="AP32" s="180">
        <v>8</v>
      </c>
      <c r="AQ32" s="181">
        <v>257</v>
      </c>
      <c r="AR32" s="181">
        <v>249</v>
      </c>
      <c r="AS32" s="189">
        <f t="shared" si="46"/>
        <v>8</v>
      </c>
      <c r="AT32" s="48">
        <v>32</v>
      </c>
      <c r="AU32" s="187">
        <v>8</v>
      </c>
      <c r="AV32" s="181">
        <v>291</v>
      </c>
      <c r="AW32" s="181">
        <v>276</v>
      </c>
      <c r="AX32" s="6">
        <f t="shared" si="47"/>
        <v>15</v>
      </c>
      <c r="AY32" s="85">
        <v>36</v>
      </c>
      <c r="AZ32" s="47">
        <v>8</v>
      </c>
      <c r="BA32" s="181">
        <v>278</v>
      </c>
      <c r="BB32" s="225">
        <v>267</v>
      </c>
      <c r="BC32" s="227">
        <f t="shared" si="48"/>
        <v>11</v>
      </c>
      <c r="BD32" s="48">
        <v>33</v>
      </c>
      <c r="BE32" s="195">
        <f t="shared" si="49"/>
        <v>24</v>
      </c>
      <c r="BF32" s="196">
        <f t="shared" si="50"/>
        <v>826</v>
      </c>
      <c r="BG32" s="196">
        <f t="shared" si="51"/>
        <v>792</v>
      </c>
      <c r="BH32" s="196">
        <f t="shared" si="52"/>
        <v>34</v>
      </c>
      <c r="BI32" s="199">
        <f t="shared" si="53"/>
        <v>34.416666666666664</v>
      </c>
      <c r="BJ32" s="47"/>
      <c r="BK32" s="51"/>
      <c r="BL32" s="51"/>
      <c r="BM32" s="51"/>
      <c r="BN32" s="51"/>
      <c r="BO32" s="51"/>
      <c r="BP32" s="51"/>
      <c r="BQ32" s="51"/>
      <c r="BR32" s="48"/>
      <c r="BS32" s="49"/>
      <c r="BT32" s="52"/>
      <c r="BU32" s="50"/>
      <c r="BV32" s="43">
        <f t="shared" si="54"/>
        <v>75</v>
      </c>
      <c r="BW32" s="148">
        <f t="shared" si="55"/>
        <v>2328</v>
      </c>
      <c r="BX32" s="108">
        <f t="shared" si="56"/>
        <v>2325</v>
      </c>
      <c r="BY32" s="118">
        <f t="shared" si="57"/>
        <v>3</v>
      </c>
      <c r="BZ32" s="112">
        <f t="shared" si="58"/>
        <v>31.04</v>
      </c>
    </row>
    <row r="33" spans="1:78" ht="18" customHeight="1">
      <c r="A33" s="38" t="s">
        <v>26</v>
      </c>
      <c r="B33" s="74">
        <v>20</v>
      </c>
      <c r="C33" s="54">
        <v>686</v>
      </c>
      <c r="D33" s="92">
        <v>589</v>
      </c>
      <c r="E33" s="91">
        <f t="shared" si="31"/>
        <v>97</v>
      </c>
      <c r="F33" s="11">
        <v>34</v>
      </c>
      <c r="G33" s="74">
        <v>18</v>
      </c>
      <c r="H33" s="54">
        <v>619</v>
      </c>
      <c r="I33" s="92">
        <v>558</v>
      </c>
      <c r="J33" s="91">
        <f t="shared" si="32"/>
        <v>61</v>
      </c>
      <c r="K33" s="80">
        <v>34</v>
      </c>
      <c r="L33" s="10">
        <v>22</v>
      </c>
      <c r="M33" s="54">
        <v>617</v>
      </c>
      <c r="N33" s="92">
        <v>634</v>
      </c>
      <c r="O33" s="91">
        <f t="shared" si="33"/>
        <v>-17</v>
      </c>
      <c r="P33" s="58">
        <v>28</v>
      </c>
      <c r="Q33" s="219">
        <f t="shared" si="34"/>
        <v>60</v>
      </c>
      <c r="R33" s="106">
        <f t="shared" si="35"/>
        <v>1922</v>
      </c>
      <c r="S33" s="106">
        <f t="shared" si="36"/>
        <v>1781</v>
      </c>
      <c r="T33" s="106">
        <f t="shared" si="37"/>
        <v>141</v>
      </c>
      <c r="U33" s="221">
        <f t="shared" si="38"/>
        <v>32.033333333333331</v>
      </c>
      <c r="V33" s="10">
        <v>19</v>
      </c>
      <c r="W33" s="145">
        <v>550</v>
      </c>
      <c r="X33" s="92">
        <v>605</v>
      </c>
      <c r="Y33" s="91">
        <f t="shared" si="39"/>
        <v>-55</v>
      </c>
      <c r="Z33" s="11">
        <v>29</v>
      </c>
      <c r="AA33" s="74">
        <v>22</v>
      </c>
      <c r="AB33" s="145">
        <v>689</v>
      </c>
      <c r="AC33" s="92">
        <v>683</v>
      </c>
      <c r="AD33" s="91">
        <f t="shared" si="40"/>
        <v>6</v>
      </c>
      <c r="AE33" s="80">
        <v>31</v>
      </c>
      <c r="AF33" s="10">
        <v>19</v>
      </c>
      <c r="AG33" s="145">
        <v>573</v>
      </c>
      <c r="AH33" s="92">
        <v>564</v>
      </c>
      <c r="AI33" s="91">
        <f t="shared" si="41"/>
        <v>9</v>
      </c>
      <c r="AJ33" s="11">
        <v>30</v>
      </c>
      <c r="AK33" s="135">
        <f t="shared" si="42"/>
        <v>60</v>
      </c>
      <c r="AL33" s="168">
        <f t="shared" si="43"/>
        <v>1812</v>
      </c>
      <c r="AM33" s="110">
        <f t="shared" si="44"/>
        <v>1852</v>
      </c>
      <c r="AN33" s="168">
        <f t="shared" si="45"/>
        <v>-40</v>
      </c>
      <c r="AO33" s="170">
        <f t="shared" si="29"/>
        <v>30.2</v>
      </c>
      <c r="AP33" s="9">
        <v>20</v>
      </c>
      <c r="AQ33" s="5">
        <v>595</v>
      </c>
      <c r="AR33" s="5">
        <v>567</v>
      </c>
      <c r="AS33" s="189">
        <f t="shared" si="46"/>
        <v>28</v>
      </c>
      <c r="AT33" s="11">
        <v>30</v>
      </c>
      <c r="AU33" s="186">
        <v>19</v>
      </c>
      <c r="AV33" s="5">
        <v>641</v>
      </c>
      <c r="AW33" s="5">
        <v>638</v>
      </c>
      <c r="AX33" s="6">
        <f t="shared" si="47"/>
        <v>3</v>
      </c>
      <c r="AY33" s="80">
        <v>34</v>
      </c>
      <c r="AZ33" s="10">
        <v>20</v>
      </c>
      <c r="BA33" s="5">
        <v>648</v>
      </c>
      <c r="BB33" s="8">
        <v>635</v>
      </c>
      <c r="BC33" s="227">
        <f t="shared" si="48"/>
        <v>13</v>
      </c>
      <c r="BD33" s="11">
        <v>33</v>
      </c>
      <c r="BE33" s="195">
        <f t="shared" si="49"/>
        <v>59</v>
      </c>
      <c r="BF33" s="196">
        <f t="shared" si="50"/>
        <v>1884</v>
      </c>
      <c r="BG33" s="196">
        <f t="shared" si="51"/>
        <v>1840</v>
      </c>
      <c r="BH33" s="196">
        <f t="shared" si="52"/>
        <v>44</v>
      </c>
      <c r="BI33" s="199">
        <f t="shared" si="53"/>
        <v>31.932203389830509</v>
      </c>
      <c r="BJ33" s="10"/>
      <c r="BK33" s="4"/>
      <c r="BL33" s="4"/>
      <c r="BM33" s="4"/>
      <c r="BN33" s="4"/>
      <c r="BO33" s="4"/>
      <c r="BP33" s="4"/>
      <c r="BQ33" s="4"/>
      <c r="BR33" s="11"/>
      <c r="BS33" s="19"/>
      <c r="BT33" s="7"/>
      <c r="BU33" s="14"/>
      <c r="BV33" s="43">
        <f t="shared" si="54"/>
        <v>179</v>
      </c>
      <c r="BW33" s="148">
        <f t="shared" si="55"/>
        <v>5618</v>
      </c>
      <c r="BX33" s="108">
        <f t="shared" si="56"/>
        <v>5473</v>
      </c>
      <c r="BY33" s="118">
        <f t="shared" si="57"/>
        <v>145</v>
      </c>
      <c r="BZ33" s="112">
        <f t="shared" si="58"/>
        <v>31.385474860335197</v>
      </c>
    </row>
    <row r="34" spans="1:78" ht="18" customHeight="1">
      <c r="A34" s="38" t="s">
        <v>36</v>
      </c>
      <c r="B34" s="74">
        <v>2</v>
      </c>
      <c r="C34" s="54">
        <v>59</v>
      </c>
      <c r="D34" s="92">
        <v>60</v>
      </c>
      <c r="E34" s="91">
        <f t="shared" si="31"/>
        <v>-1</v>
      </c>
      <c r="F34" s="11">
        <v>30</v>
      </c>
      <c r="G34" s="74">
        <v>2</v>
      </c>
      <c r="H34" s="54">
        <v>58</v>
      </c>
      <c r="I34" s="92">
        <v>67</v>
      </c>
      <c r="J34" s="91">
        <f t="shared" si="32"/>
        <v>-9</v>
      </c>
      <c r="K34" s="80">
        <v>29</v>
      </c>
      <c r="L34" s="10">
        <v>2</v>
      </c>
      <c r="M34" s="54">
        <v>60</v>
      </c>
      <c r="N34" s="92">
        <v>63</v>
      </c>
      <c r="O34" s="91">
        <f t="shared" si="33"/>
        <v>-3</v>
      </c>
      <c r="P34" s="58">
        <v>30</v>
      </c>
      <c r="Q34" s="219">
        <f t="shared" si="34"/>
        <v>6</v>
      </c>
      <c r="R34" s="106">
        <f t="shared" si="35"/>
        <v>177</v>
      </c>
      <c r="S34" s="106">
        <f t="shared" si="36"/>
        <v>190</v>
      </c>
      <c r="T34" s="106">
        <f t="shared" si="37"/>
        <v>-13</v>
      </c>
      <c r="U34" s="221">
        <f t="shared" si="38"/>
        <v>29.5</v>
      </c>
      <c r="V34" s="10">
        <v>2</v>
      </c>
      <c r="W34" s="145">
        <v>56</v>
      </c>
      <c r="X34" s="92">
        <v>93</v>
      </c>
      <c r="Y34" s="91">
        <f t="shared" si="39"/>
        <v>-37</v>
      </c>
      <c r="Z34" s="11">
        <v>28</v>
      </c>
      <c r="AA34" s="74">
        <v>3</v>
      </c>
      <c r="AB34" s="145">
        <v>93</v>
      </c>
      <c r="AC34" s="92">
        <v>63</v>
      </c>
      <c r="AD34" s="91">
        <f t="shared" si="40"/>
        <v>30</v>
      </c>
      <c r="AE34" s="80">
        <v>31</v>
      </c>
      <c r="AF34" s="10">
        <v>2</v>
      </c>
      <c r="AG34" s="145">
        <v>58</v>
      </c>
      <c r="AH34" s="92">
        <v>60</v>
      </c>
      <c r="AI34" s="91">
        <f t="shared" si="41"/>
        <v>-2</v>
      </c>
      <c r="AJ34" s="11">
        <v>29</v>
      </c>
      <c r="AK34" s="135">
        <f t="shared" si="42"/>
        <v>7</v>
      </c>
      <c r="AL34" s="168">
        <f t="shared" si="43"/>
        <v>207</v>
      </c>
      <c r="AM34" s="110">
        <f t="shared" si="44"/>
        <v>216</v>
      </c>
      <c r="AN34" s="168">
        <f t="shared" si="45"/>
        <v>-9</v>
      </c>
      <c r="AO34" s="170">
        <f t="shared" si="29"/>
        <v>29.571428571428573</v>
      </c>
      <c r="AP34" s="9">
        <v>2</v>
      </c>
      <c r="AQ34" s="5">
        <v>61</v>
      </c>
      <c r="AR34" s="5">
        <v>64</v>
      </c>
      <c r="AS34" s="189">
        <f t="shared" si="46"/>
        <v>-3</v>
      </c>
      <c r="AT34" s="11">
        <v>31</v>
      </c>
      <c r="AU34" s="186">
        <v>4</v>
      </c>
      <c r="AV34" s="5">
        <v>59</v>
      </c>
      <c r="AW34" s="5">
        <v>59</v>
      </c>
      <c r="AX34" s="6">
        <f t="shared" si="47"/>
        <v>0</v>
      </c>
      <c r="AY34" s="80">
        <v>30</v>
      </c>
      <c r="AZ34" s="10">
        <v>2</v>
      </c>
      <c r="BA34" s="5">
        <v>66</v>
      </c>
      <c r="BB34" s="8">
        <v>67</v>
      </c>
      <c r="BC34" s="227">
        <f t="shared" si="48"/>
        <v>-1</v>
      </c>
      <c r="BD34" s="11">
        <v>34</v>
      </c>
      <c r="BE34" s="195">
        <f t="shared" si="49"/>
        <v>8</v>
      </c>
      <c r="BF34" s="196">
        <f t="shared" si="50"/>
        <v>186</v>
      </c>
      <c r="BG34" s="196">
        <f t="shared" si="51"/>
        <v>190</v>
      </c>
      <c r="BH34" s="196">
        <f t="shared" si="52"/>
        <v>-4</v>
      </c>
      <c r="BI34" s="199">
        <f t="shared" si="53"/>
        <v>23.25</v>
      </c>
      <c r="BJ34" s="10"/>
      <c r="BK34" s="4"/>
      <c r="BL34" s="4"/>
      <c r="BM34" s="4"/>
      <c r="BN34" s="4"/>
      <c r="BO34" s="4"/>
      <c r="BP34" s="4"/>
      <c r="BQ34" s="4"/>
      <c r="BR34" s="11"/>
      <c r="BS34" s="19"/>
      <c r="BT34" s="7"/>
      <c r="BU34" s="14"/>
      <c r="BV34" s="43">
        <f t="shared" si="54"/>
        <v>21</v>
      </c>
      <c r="BW34" s="148">
        <f t="shared" si="55"/>
        <v>570</v>
      </c>
      <c r="BX34" s="108">
        <f t="shared" si="56"/>
        <v>596</v>
      </c>
      <c r="BY34" s="118">
        <f t="shared" si="57"/>
        <v>-26</v>
      </c>
      <c r="BZ34" s="112">
        <f t="shared" si="58"/>
        <v>27.142857142857142</v>
      </c>
    </row>
    <row r="35" spans="1:78" ht="18" customHeight="1">
      <c r="A35" s="38" t="s">
        <v>37</v>
      </c>
      <c r="B35" s="74">
        <v>3</v>
      </c>
      <c r="C35" s="54">
        <v>34</v>
      </c>
      <c r="D35" s="92">
        <v>54</v>
      </c>
      <c r="E35" s="91">
        <f t="shared" si="31"/>
        <v>-20</v>
      </c>
      <c r="F35" s="11">
        <v>11</v>
      </c>
      <c r="G35" s="74">
        <v>3</v>
      </c>
      <c r="H35" s="54">
        <v>44</v>
      </c>
      <c r="I35" s="92">
        <v>44</v>
      </c>
      <c r="J35" s="91">
        <f t="shared" si="32"/>
        <v>0</v>
      </c>
      <c r="K35" s="80">
        <v>15</v>
      </c>
      <c r="L35" s="10">
        <v>4</v>
      </c>
      <c r="M35" s="54">
        <v>62</v>
      </c>
      <c r="N35" s="92">
        <v>75</v>
      </c>
      <c r="O35" s="91">
        <f t="shared" si="33"/>
        <v>-13</v>
      </c>
      <c r="P35" s="58">
        <v>16</v>
      </c>
      <c r="Q35" s="219">
        <f t="shared" si="34"/>
        <v>10</v>
      </c>
      <c r="R35" s="106">
        <f t="shared" si="35"/>
        <v>140</v>
      </c>
      <c r="S35" s="106">
        <f t="shared" si="36"/>
        <v>173</v>
      </c>
      <c r="T35" s="106">
        <f t="shared" si="37"/>
        <v>-33</v>
      </c>
      <c r="U35" s="221">
        <f t="shared" si="38"/>
        <v>14</v>
      </c>
      <c r="V35" s="10">
        <v>4</v>
      </c>
      <c r="W35" s="145">
        <v>44</v>
      </c>
      <c r="X35" s="92">
        <v>52</v>
      </c>
      <c r="Y35" s="91">
        <f t="shared" si="39"/>
        <v>-8</v>
      </c>
      <c r="Z35" s="11">
        <v>11</v>
      </c>
      <c r="AA35" s="74">
        <v>4</v>
      </c>
      <c r="AB35" s="145">
        <v>49</v>
      </c>
      <c r="AC35" s="92">
        <v>54</v>
      </c>
      <c r="AD35" s="91">
        <f t="shared" si="40"/>
        <v>-5</v>
      </c>
      <c r="AE35" s="80">
        <v>12</v>
      </c>
      <c r="AF35" s="10">
        <v>4</v>
      </c>
      <c r="AG35" s="145">
        <v>48</v>
      </c>
      <c r="AH35" s="92">
        <v>53</v>
      </c>
      <c r="AI35" s="91">
        <f t="shared" si="41"/>
        <v>-5</v>
      </c>
      <c r="AJ35" s="11">
        <v>12</v>
      </c>
      <c r="AK35" s="135">
        <f t="shared" si="42"/>
        <v>12</v>
      </c>
      <c r="AL35" s="168">
        <f t="shared" si="43"/>
        <v>141</v>
      </c>
      <c r="AM35" s="110">
        <f t="shared" si="44"/>
        <v>159</v>
      </c>
      <c r="AN35" s="168">
        <f t="shared" si="45"/>
        <v>-18</v>
      </c>
      <c r="AO35" s="170">
        <f t="shared" si="29"/>
        <v>11.75</v>
      </c>
      <c r="AP35" s="9">
        <v>3</v>
      </c>
      <c r="AQ35" s="5">
        <v>40</v>
      </c>
      <c r="AR35" s="5">
        <v>56</v>
      </c>
      <c r="AS35" s="189">
        <f t="shared" si="46"/>
        <v>-16</v>
      </c>
      <c r="AT35" s="11">
        <v>13</v>
      </c>
      <c r="AU35" s="186">
        <v>2</v>
      </c>
      <c r="AV35" s="5">
        <v>51</v>
      </c>
      <c r="AW35" s="5">
        <v>40</v>
      </c>
      <c r="AX35" s="6">
        <f t="shared" si="47"/>
        <v>11</v>
      </c>
      <c r="AY35" s="80">
        <v>13</v>
      </c>
      <c r="AZ35" s="10">
        <v>3</v>
      </c>
      <c r="BA35" s="5">
        <v>34</v>
      </c>
      <c r="BB35" s="8">
        <v>50</v>
      </c>
      <c r="BC35" s="227">
        <f t="shared" si="48"/>
        <v>-16</v>
      </c>
      <c r="BD35" s="11">
        <v>17</v>
      </c>
      <c r="BE35" s="195">
        <f t="shared" si="49"/>
        <v>8</v>
      </c>
      <c r="BF35" s="196">
        <f t="shared" si="50"/>
        <v>125</v>
      </c>
      <c r="BG35" s="196">
        <f t="shared" si="51"/>
        <v>146</v>
      </c>
      <c r="BH35" s="196">
        <f t="shared" si="52"/>
        <v>-21</v>
      </c>
      <c r="BI35" s="199">
        <f t="shared" si="53"/>
        <v>15.625</v>
      </c>
      <c r="BJ35" s="10"/>
      <c r="BK35" s="4"/>
      <c r="BL35" s="4"/>
      <c r="BM35" s="4"/>
      <c r="BN35" s="4"/>
      <c r="BO35" s="4"/>
      <c r="BP35" s="4"/>
      <c r="BQ35" s="4"/>
      <c r="BR35" s="11"/>
      <c r="BS35" s="19"/>
      <c r="BT35" s="7"/>
      <c r="BU35" s="14"/>
      <c r="BV35" s="43">
        <f t="shared" si="54"/>
        <v>30</v>
      </c>
      <c r="BW35" s="148">
        <f t="shared" si="55"/>
        <v>406</v>
      </c>
      <c r="BX35" s="108">
        <f t="shared" si="56"/>
        <v>478</v>
      </c>
      <c r="BY35" s="118">
        <f t="shared" si="57"/>
        <v>-72</v>
      </c>
      <c r="BZ35" s="112">
        <f t="shared" si="58"/>
        <v>13.533333333333333</v>
      </c>
    </row>
    <row r="36" spans="1:78" ht="18" customHeight="1" thickBot="1">
      <c r="A36" s="36" t="s">
        <v>38</v>
      </c>
      <c r="B36" s="76">
        <v>4</v>
      </c>
      <c r="C36" s="60">
        <v>44</v>
      </c>
      <c r="D36" s="94">
        <v>33</v>
      </c>
      <c r="E36" s="99">
        <f t="shared" si="31"/>
        <v>11</v>
      </c>
      <c r="F36" s="62">
        <v>11</v>
      </c>
      <c r="G36" s="76">
        <v>3</v>
      </c>
      <c r="H36" s="60">
        <v>41</v>
      </c>
      <c r="I36" s="94">
        <v>48</v>
      </c>
      <c r="J36" s="99">
        <f t="shared" si="32"/>
        <v>-7</v>
      </c>
      <c r="K36" s="83">
        <v>14</v>
      </c>
      <c r="L36" s="61">
        <v>5</v>
      </c>
      <c r="M36" s="60">
        <v>49</v>
      </c>
      <c r="N36" s="94">
        <v>43</v>
      </c>
      <c r="O36" s="99">
        <f t="shared" si="33"/>
        <v>6</v>
      </c>
      <c r="P36" s="63">
        <v>10</v>
      </c>
      <c r="Q36" s="222">
        <f t="shared" si="34"/>
        <v>12</v>
      </c>
      <c r="R36" s="103">
        <f t="shared" si="35"/>
        <v>134</v>
      </c>
      <c r="S36" s="103">
        <f t="shared" si="36"/>
        <v>124</v>
      </c>
      <c r="T36" s="103">
        <f t="shared" si="37"/>
        <v>10</v>
      </c>
      <c r="U36" s="223">
        <f t="shared" si="38"/>
        <v>11.166666666666666</v>
      </c>
      <c r="V36" s="61">
        <v>3</v>
      </c>
      <c r="W36" s="99">
        <v>39</v>
      </c>
      <c r="X36" s="94">
        <v>31</v>
      </c>
      <c r="Y36" s="99">
        <f t="shared" si="39"/>
        <v>8</v>
      </c>
      <c r="Z36" s="62">
        <v>13</v>
      </c>
      <c r="AA36" s="76">
        <v>5</v>
      </c>
      <c r="AB36" s="99">
        <v>60</v>
      </c>
      <c r="AC36" s="94">
        <v>41</v>
      </c>
      <c r="AD36" s="99">
        <f t="shared" si="40"/>
        <v>19</v>
      </c>
      <c r="AE36" s="83">
        <v>12</v>
      </c>
      <c r="AF36" s="61">
        <v>4</v>
      </c>
      <c r="AG36" s="99">
        <v>41</v>
      </c>
      <c r="AH36" s="94">
        <v>41</v>
      </c>
      <c r="AI36" s="99">
        <f t="shared" si="41"/>
        <v>0</v>
      </c>
      <c r="AJ36" s="62">
        <v>10</v>
      </c>
      <c r="AK36" s="136">
        <f t="shared" si="42"/>
        <v>12</v>
      </c>
      <c r="AL36" s="154">
        <f t="shared" si="43"/>
        <v>140</v>
      </c>
      <c r="AM36" s="107">
        <f t="shared" si="44"/>
        <v>113</v>
      </c>
      <c r="AN36" s="154">
        <f t="shared" si="45"/>
        <v>27</v>
      </c>
      <c r="AO36" s="172">
        <f t="shared" si="29"/>
        <v>11.666666666666666</v>
      </c>
      <c r="AP36" s="182">
        <v>3</v>
      </c>
      <c r="AQ36" s="183">
        <v>44</v>
      </c>
      <c r="AR36" s="183">
        <v>42</v>
      </c>
      <c r="AS36" s="190">
        <f t="shared" si="46"/>
        <v>2</v>
      </c>
      <c r="AT36" s="62">
        <v>15</v>
      </c>
      <c r="AU36" s="188">
        <v>4</v>
      </c>
      <c r="AV36" s="183">
        <v>46</v>
      </c>
      <c r="AW36" s="183">
        <v>40</v>
      </c>
      <c r="AX36" s="190">
        <f t="shared" si="47"/>
        <v>6</v>
      </c>
      <c r="AY36" s="83">
        <v>12</v>
      </c>
      <c r="AZ36" s="61">
        <v>4</v>
      </c>
      <c r="BA36" s="183">
        <v>33</v>
      </c>
      <c r="BB36" s="226">
        <v>44</v>
      </c>
      <c r="BC36" s="190">
        <f t="shared" si="48"/>
        <v>-11</v>
      </c>
      <c r="BD36" s="62">
        <v>11</v>
      </c>
      <c r="BE36" s="70">
        <f t="shared" si="49"/>
        <v>11</v>
      </c>
      <c r="BF36" s="197">
        <f t="shared" si="50"/>
        <v>123</v>
      </c>
      <c r="BG36" s="197">
        <f t="shared" si="51"/>
        <v>126</v>
      </c>
      <c r="BH36" s="197">
        <f t="shared" si="52"/>
        <v>-3</v>
      </c>
      <c r="BI36" s="200">
        <f t="shared" si="53"/>
        <v>11.181818181818182</v>
      </c>
      <c r="BJ36" s="61"/>
      <c r="BK36" s="65"/>
      <c r="BL36" s="65"/>
      <c r="BM36" s="65"/>
      <c r="BN36" s="65"/>
      <c r="BO36" s="65"/>
      <c r="BP36" s="65"/>
      <c r="BQ36" s="65"/>
      <c r="BR36" s="62"/>
      <c r="BS36" s="66"/>
      <c r="BT36" s="67"/>
      <c r="BU36" s="68"/>
      <c r="BV36" s="70">
        <f t="shared" si="54"/>
        <v>35</v>
      </c>
      <c r="BW36" s="150">
        <f t="shared" si="55"/>
        <v>397</v>
      </c>
      <c r="BX36" s="202">
        <f t="shared" si="56"/>
        <v>363</v>
      </c>
      <c r="BY36" s="119">
        <f t="shared" si="57"/>
        <v>34</v>
      </c>
      <c r="BZ36" s="114">
        <f t="shared" si="58"/>
        <v>11.342857142857143</v>
      </c>
    </row>
    <row r="37" spans="1:78" s="2" customFormat="1" ht="21" customHeight="1" thickBot="1">
      <c r="A37" s="13" t="s">
        <v>31</v>
      </c>
      <c r="B37" s="77">
        <v>20</v>
      </c>
      <c r="C37" s="42">
        <f>SUM(C22:C36)</f>
        <v>7669</v>
      </c>
      <c r="D37" s="95">
        <f>SUM(D22:D36)</f>
        <v>7427</v>
      </c>
      <c r="E37" s="100">
        <f t="shared" si="31"/>
        <v>242</v>
      </c>
      <c r="F37" s="32">
        <f>C37/B37</f>
        <v>383.45</v>
      </c>
      <c r="G37" s="77">
        <v>20</v>
      </c>
      <c r="H37" s="42">
        <f>SUM(H22:H36)</f>
        <v>8053</v>
      </c>
      <c r="I37" s="90">
        <f>SUM(I22:I36)</f>
        <v>7582</v>
      </c>
      <c r="J37" s="100">
        <f t="shared" si="32"/>
        <v>471</v>
      </c>
      <c r="K37" s="81">
        <f>H37/G37</f>
        <v>402.65</v>
      </c>
      <c r="L37" s="84">
        <v>22</v>
      </c>
      <c r="M37" s="42">
        <f>SUM(M22:M36)</f>
        <v>8123</v>
      </c>
      <c r="N37" s="90">
        <f>SUM(N22:N36)</f>
        <v>8074</v>
      </c>
      <c r="O37" s="100">
        <f t="shared" si="33"/>
        <v>49</v>
      </c>
      <c r="P37" s="59">
        <f>M37/L37</f>
        <v>369.22727272727275</v>
      </c>
      <c r="Q37" s="208">
        <f t="shared" ref="Q37" si="59">B37+G37+L37</f>
        <v>62</v>
      </c>
      <c r="R37" s="209">
        <f>SUM(R22:R36)</f>
        <v>23845</v>
      </c>
      <c r="S37" s="210">
        <f t="shared" si="36"/>
        <v>23083</v>
      </c>
      <c r="T37" s="210">
        <f t="shared" si="37"/>
        <v>762</v>
      </c>
      <c r="U37" s="17">
        <f t="shared" ref="U37" si="60">R37/Q37</f>
        <v>384.59677419354841</v>
      </c>
      <c r="V37" s="133">
        <v>20</v>
      </c>
      <c r="W37" s="143">
        <f>SUM(W22:W36)</f>
        <v>8216</v>
      </c>
      <c r="X37" s="129">
        <f>SUM(X22:X36)</f>
        <v>8039</v>
      </c>
      <c r="Y37" s="137">
        <f t="shared" si="39"/>
        <v>177</v>
      </c>
      <c r="Z37" s="130">
        <f>W37/V37</f>
        <v>410.8</v>
      </c>
      <c r="AA37" s="131">
        <v>22</v>
      </c>
      <c r="AB37" s="143">
        <f>SUM(AB22:AB36)</f>
        <v>9043</v>
      </c>
      <c r="AC37" s="129">
        <f>SUM(AC22:AC36)</f>
        <v>8842</v>
      </c>
      <c r="AD37" s="137">
        <f t="shared" si="40"/>
        <v>201</v>
      </c>
      <c r="AE37" s="132">
        <f>AB37/AA37</f>
        <v>411.04545454545456</v>
      </c>
      <c r="AF37" s="133">
        <v>20</v>
      </c>
      <c r="AG37" s="143">
        <f>SUM(AG22:AG36)</f>
        <v>8097</v>
      </c>
      <c r="AH37" s="129">
        <f>SUM(AH22:AH36)</f>
        <v>7927</v>
      </c>
      <c r="AI37" s="137">
        <f t="shared" si="41"/>
        <v>170</v>
      </c>
      <c r="AJ37" s="130">
        <f>AG37/AF37</f>
        <v>404.85</v>
      </c>
      <c r="AK37" s="173">
        <f t="shared" si="42"/>
        <v>62</v>
      </c>
      <c r="AL37" s="174">
        <f>W37+AB37+AG37</f>
        <v>25356</v>
      </c>
      <c r="AM37" s="175">
        <f t="shared" si="44"/>
        <v>24808</v>
      </c>
      <c r="AN37" s="174">
        <f t="shared" si="45"/>
        <v>548</v>
      </c>
      <c r="AO37" s="176">
        <f t="shared" si="29"/>
        <v>408.96774193548384</v>
      </c>
      <c r="AP37" s="18">
        <v>21</v>
      </c>
      <c r="AQ37" s="15">
        <f>SUM(AQ22:AQ36)</f>
        <v>8218</v>
      </c>
      <c r="AR37" s="15">
        <f>SUM(AR22:AR36)</f>
        <v>7963</v>
      </c>
      <c r="AS37" s="191">
        <f t="shared" si="46"/>
        <v>255</v>
      </c>
      <c r="AT37" s="32">
        <v>391</v>
      </c>
      <c r="AU37" s="77">
        <v>20</v>
      </c>
      <c r="AV37" s="15">
        <f>SUM(AV22:AV36)</f>
        <v>8055</v>
      </c>
      <c r="AW37" s="15">
        <f>SUM(AW22:AW36)</f>
        <v>7998</v>
      </c>
      <c r="AX37" s="191">
        <f t="shared" si="47"/>
        <v>57</v>
      </c>
      <c r="AY37" s="81">
        <v>403</v>
      </c>
      <c r="AZ37" s="18">
        <v>20</v>
      </c>
      <c r="BA37" s="15">
        <f>SUM(BA22:BA36)</f>
        <v>8083</v>
      </c>
      <c r="BB37" s="32">
        <f>SUM(BB22:BB36)</f>
        <v>8195</v>
      </c>
      <c r="BC37" s="191">
        <f t="shared" si="48"/>
        <v>-112</v>
      </c>
      <c r="BD37" s="32">
        <v>431</v>
      </c>
      <c r="BE37" s="70">
        <f t="shared" si="49"/>
        <v>61</v>
      </c>
      <c r="BF37" s="231">
        <f t="shared" ref="BF37" si="61">AQ37+AV37+BA37</f>
        <v>24356</v>
      </c>
      <c r="BG37" s="197">
        <f t="shared" ref="BG37" si="62">AR37+AW37+BB37</f>
        <v>24156</v>
      </c>
      <c r="BH37" s="231">
        <f t="shared" ref="BH37" si="63">AS37+AX37+BC37</f>
        <v>200</v>
      </c>
      <c r="BI37" s="200">
        <f t="shared" ref="BI37" si="64">BF37/BE37</f>
        <v>399.27868852459017</v>
      </c>
      <c r="BJ37" s="18"/>
      <c r="BK37" s="15"/>
      <c r="BL37" s="15"/>
      <c r="BM37" s="15"/>
      <c r="BN37" s="15"/>
      <c r="BO37" s="15"/>
      <c r="BP37" s="15"/>
      <c r="BQ37" s="15"/>
      <c r="BR37" s="32"/>
      <c r="BS37" s="33"/>
      <c r="BT37" s="16"/>
      <c r="BU37" s="17"/>
      <c r="BV37" s="71">
        <f>Q37+AK37+BE37+BS37</f>
        <v>185</v>
      </c>
      <c r="BW37" s="201">
        <f t="shared" si="55"/>
        <v>73557</v>
      </c>
      <c r="BX37" s="203">
        <f t="shared" si="56"/>
        <v>72047</v>
      </c>
      <c r="BY37" s="151">
        <f t="shared" si="57"/>
        <v>1510</v>
      </c>
      <c r="BZ37" s="115">
        <f t="shared" si="58"/>
        <v>397.60540540540541</v>
      </c>
    </row>
    <row r="38" spans="1:78">
      <c r="BF38" s="229" t="s">
        <v>45</v>
      </c>
      <c r="BH38" s="229" t="s">
        <v>46</v>
      </c>
      <c r="BW38" s="229" t="s">
        <v>47</v>
      </c>
      <c r="BY38" s="229" t="s">
        <v>48</v>
      </c>
    </row>
  </sheetData>
  <mergeCells count="34">
    <mergeCell ref="BJ20:BL20"/>
    <mergeCell ref="BM20:BO20"/>
    <mergeCell ref="BP20:BR20"/>
    <mergeCell ref="BS20:BU20"/>
    <mergeCell ref="BV20:BZ20"/>
    <mergeCell ref="AA5:AE5"/>
    <mergeCell ref="AF5:AJ5"/>
    <mergeCell ref="BM5:BO5"/>
    <mergeCell ref="BP5:BR5"/>
    <mergeCell ref="B20:F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BE20:BI20"/>
    <mergeCell ref="B5:F5"/>
    <mergeCell ref="G5:K5"/>
    <mergeCell ref="L5:P5"/>
    <mergeCell ref="Q5:U5"/>
    <mergeCell ref="V5:Z5"/>
    <mergeCell ref="BS5:BU5"/>
    <mergeCell ref="BV5:BZ5"/>
    <mergeCell ref="AK5:AO5"/>
    <mergeCell ref="AP5:AT5"/>
    <mergeCell ref="AU5:AY5"/>
    <mergeCell ref="AZ5:BD5"/>
    <mergeCell ref="BE5:BI5"/>
    <mergeCell ref="BJ5:BL5"/>
  </mergeCells>
  <phoneticPr fontId="2"/>
  <pageMargins left="0.19685039370078741" right="0.19685039370078741" top="0.74803149606299213" bottom="0.74803149606299213" header="0.31496062992125984" footer="0.31496062992125984"/>
  <pageSetup paperSize="8" scale="89" orientation="landscape" r:id="rId1"/>
  <headerFoot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月別・診療科別患者数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docx</dc:creator>
  <cp:lastModifiedBy>FJ-USER</cp:lastModifiedBy>
  <cp:lastPrinted>2018-02-01T23:20:45Z</cp:lastPrinted>
  <dcterms:created xsi:type="dcterms:W3CDTF">2017-11-21T08:56:15Z</dcterms:created>
  <dcterms:modified xsi:type="dcterms:W3CDTF">2018-03-07T09:23:52Z</dcterms:modified>
</cp:coreProperties>
</file>